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5480" windowHeight="11640"/>
  </bookViews>
  <sheets>
    <sheet name="ورقة1" sheetId="1" r:id="rId1"/>
    <sheet name="ورقة2" sheetId="2" r:id="rId2"/>
    <sheet name="ورقة3" sheetId="3" r:id="rId3"/>
  </sheets>
  <definedNames>
    <definedName name="_xlnm.Print_Area" localSheetId="0">ورقة1!$A$1:$D$50</definedName>
    <definedName name="_xlnm.Print_Area" localSheetId="1">ورقة2!$A$1:$J$210</definedName>
  </definedNames>
  <calcPr calcId="124519"/>
</workbook>
</file>

<file path=xl/calcChain.xml><?xml version="1.0" encoding="utf-8"?>
<calcChain xmlns="http://schemas.openxmlformats.org/spreadsheetml/2006/main">
  <c r="D24" i="1"/>
  <c r="D21"/>
  <c r="D23"/>
  <c r="D22"/>
  <c r="D20"/>
  <c r="D19"/>
  <c r="D18"/>
  <c r="J142" i="2"/>
  <c r="D38" i="1"/>
  <c r="D37"/>
  <c r="D36"/>
  <c r="J51" i="2"/>
  <c r="J52" s="1"/>
  <c r="B46"/>
  <c r="B2"/>
  <c r="B11"/>
  <c r="B26"/>
  <c r="B35"/>
  <c r="B55"/>
  <c r="B65"/>
  <c r="B95"/>
  <c r="B102"/>
  <c r="B116"/>
  <c r="B131"/>
  <c r="B146"/>
  <c r="B161"/>
  <c r="B179"/>
  <c r="B170"/>
  <c r="J185"/>
  <c r="J195" s="1"/>
  <c r="J175"/>
  <c r="J166"/>
  <c r="J167" s="1"/>
  <c r="I166"/>
  <c r="H166"/>
  <c r="H167" s="1"/>
  <c r="J157"/>
  <c r="J127"/>
  <c r="J112"/>
  <c r="D30" i="1"/>
  <c r="D29"/>
  <c r="D27"/>
  <c r="J91" i="2"/>
  <c r="J92" s="1"/>
  <c r="I91"/>
  <c r="H91"/>
  <c r="H92" s="1"/>
  <c r="D26" i="1"/>
  <c r="D25"/>
  <c r="J81" i="2"/>
  <c r="I81"/>
  <c r="J71"/>
  <c r="J72" s="1"/>
  <c r="J61"/>
  <c r="J42"/>
  <c r="J31"/>
  <c r="J32" s="1"/>
  <c r="J22"/>
  <c r="J7"/>
  <c r="J53" l="1"/>
  <c r="J54" s="1"/>
  <c r="J196"/>
  <c r="J197" s="1"/>
  <c r="J198" s="1"/>
  <c r="D40" i="1" s="1"/>
  <c r="J73" i="2"/>
  <c r="J101"/>
  <c r="D31" i="1" s="1"/>
  <c r="J176" i="2"/>
  <c r="J177" s="1"/>
  <c r="J178" s="1"/>
  <c r="D39" i="1" s="1"/>
  <c r="I167" i="2"/>
  <c r="I168" s="1"/>
  <c r="H168"/>
  <c r="J168"/>
  <c r="J158"/>
  <c r="J159" s="1"/>
  <c r="J160" s="1"/>
  <c r="D35" i="1" s="1"/>
  <c r="J143" i="2"/>
  <c r="J144" s="1"/>
  <c r="J145" s="1"/>
  <c r="D34" i="1" s="1"/>
  <c r="J128" i="2"/>
  <c r="J129" s="1"/>
  <c r="J130" s="1"/>
  <c r="D33" i="1" s="1"/>
  <c r="J113" i="2"/>
  <c r="J114" s="1"/>
  <c r="J115" s="1"/>
  <c r="D32" i="1" s="1"/>
  <c r="I92" i="2"/>
  <c r="I93" s="1"/>
  <c r="H93"/>
  <c r="J93"/>
  <c r="J82"/>
  <c r="J83" s="1"/>
  <c r="I82"/>
  <c r="I83" s="1"/>
  <c r="J62"/>
  <c r="J63" s="1"/>
  <c r="J43"/>
  <c r="J44" s="1"/>
  <c r="J45" s="1"/>
  <c r="J33"/>
  <c r="J34" s="1"/>
  <c r="J23"/>
  <c r="J24" s="1"/>
  <c r="J25" s="1"/>
  <c r="J8"/>
  <c r="J9" s="1"/>
  <c r="J10" s="1"/>
</calcChain>
</file>

<file path=xl/comments1.xml><?xml version="1.0" encoding="utf-8"?>
<comments xmlns="http://schemas.openxmlformats.org/spreadsheetml/2006/main">
  <authors>
    <author>الكاتب</author>
  </authors>
  <commentList>
    <comment ref="B26" authorId="0">
      <text>
        <r>
          <rPr>
            <b/>
            <sz val="9"/>
            <color indexed="81"/>
            <rFont val="Tahoma"/>
            <family val="2"/>
          </rPr>
          <t>الكاتب:</t>
        </r>
        <r>
          <rPr>
            <sz val="9"/>
            <color indexed="81"/>
            <rFont val="Tahoma"/>
            <family val="2"/>
          </rPr>
          <t xml:space="preserve">
مراجعة
</t>
        </r>
      </text>
    </comment>
    <comment ref="J29" authorId="0">
      <text>
        <r>
          <rPr>
            <b/>
            <sz val="9"/>
            <color indexed="81"/>
            <rFont val="Tahoma"/>
            <family val="2"/>
          </rPr>
          <t>الكاتب:</t>
        </r>
        <r>
          <rPr>
            <sz val="9"/>
            <color indexed="81"/>
            <rFont val="Tahoma"/>
            <family val="2"/>
          </rPr>
          <t xml:space="preserve">
مراجعة
</t>
        </r>
      </text>
    </comment>
  </commentList>
</comments>
</file>

<file path=xl/sharedStrings.xml><?xml version="1.0" encoding="utf-8"?>
<sst xmlns="http://schemas.openxmlformats.org/spreadsheetml/2006/main" count="282" uniqueCount="149">
  <si>
    <t>م</t>
  </si>
  <si>
    <t>بيان الأعمال</t>
  </si>
  <si>
    <t>الوحدة</t>
  </si>
  <si>
    <t>السعر الإفرادي</t>
  </si>
  <si>
    <t>م.ط</t>
  </si>
  <si>
    <t>م2</t>
  </si>
  <si>
    <t>م3</t>
  </si>
  <si>
    <t>قطر 2 اش</t>
  </si>
  <si>
    <t>قطر 3 انش</t>
  </si>
  <si>
    <t>قطر 4 انش</t>
  </si>
  <si>
    <t>تقديم وتركيب أطاريف أرصفة مسبقة الصنع عيار 300 كغ/م3 مع الحفر وكل مايلزم قياس 50*25*19/10سم.</t>
  </si>
  <si>
    <t>تقديم وتركيب بلاط أرصفة .</t>
  </si>
  <si>
    <t>تقديم وتركيب قساطيل إسمنتية من البيتون العادي قطر 20 سم مع الحفر بكل مايلزم.</t>
  </si>
  <si>
    <t>تقديم وتركيب قساطيل إسمنتية من البيتون العادي قطر 30 سم مع الحفر بكل مايلزم.</t>
  </si>
  <si>
    <t>تقديم وتركيب قساطيل بلاستيك عالي المقاومة للضغط قطر 6 انش سماكة 4.7 ملم للمياه المالحة وتصريف مياه الأمطار من الساحات مع الحفر والردم والرمل تحتها وكل مايلزم.</t>
  </si>
  <si>
    <t>تقديم وتركيب قساطل للمصارف المطرية من البلاستيك العالي المقاومة للضغط قطر 3 انش سماكة 3.2 ملم مع التثبيت والتغليف بالشبك والطينة على مراحل.</t>
  </si>
  <si>
    <t>تقديم وتركيب قساطل بلاستيك عالي المقاومة للضغط قطر 6 انش سماكة 3.2 ملم مع التثبيت والتغليف بالشبك والطينة .</t>
  </si>
  <si>
    <t>قشط التربة الزراعية السطحية بسماكة وسطية / 50 / سم مع الردم في المناطق الخضراء أو الترحيل خارج حدود الموقع لمسافة تزيد عن 10 كم.</t>
  </si>
  <si>
    <t>بيتون عادي بالقالب عيار 300كغ اسمنت/م3 للحبسات والأدراج الخارجية.</t>
  </si>
  <si>
    <t>بيتون عادي بالقالب عيار 250كغ اسمنت/م3 للحبسات والأدراج الخارجية.</t>
  </si>
  <si>
    <t>تقديم وصب بيتون عادي للأرصفة عيار 300كغ/م3 مع الصقل وإنشاء فواصل الصب.</t>
  </si>
  <si>
    <t>تقديم وتركيب قساطل بلاستيك /PVC/ وطني عالي المقاومة للضغط نظامية قطر /2-3-4/ انش للمياه المالحة مع الإكسسوار والحفر والطينة وكل مايلزم.</t>
  </si>
  <si>
    <t>ترميم طريق اسفلتي.</t>
  </si>
  <si>
    <t>تقديم وبناء بلوك عادي مفرغ عيار 200كغ اسمنت/م3 سماكة /15/سم ومونة عيار 350كغ اسمنت/م3 .</t>
  </si>
  <si>
    <t>تقديم وتركيب قساطيل بلاستيك عالي المقاومة للضغط قطر 8 انش سماكة 5.3 ملم للمياه المالحة وتصريف مياه الأمطار من الساحات مع الحفر والردم والرمل تحتها وكل مايلزم.</t>
  </si>
  <si>
    <t>تقديم وتركيب قساطل للمصارف المطرية من البلاستيك العالي المقاومة للضغط قطر 4 انش سماكة 3.2 ملم مع التثبيت والتغليف بالشبك والطينة على مراحل.</t>
  </si>
  <si>
    <t>بيتون عادي عيار 200 كغ اسمنت /م3 للأرضيات وتحت القواعد المسلحة.</t>
  </si>
  <si>
    <t>الجمهورية العربية السورية</t>
  </si>
  <si>
    <t>وزارة الإدارة المحلية</t>
  </si>
  <si>
    <t>مجلس مدينة طرطوس</t>
  </si>
  <si>
    <t>بناء على أحكام قانون الادارة المحلية الصادر بالمرسوم التشريعي رقم /107/ لعام 2011</t>
  </si>
  <si>
    <t>يقرر مايلي:</t>
  </si>
  <si>
    <t>مادة 2- يبلغ هذا القرار من يلزم لتنفيذه.</t>
  </si>
  <si>
    <t>رئيس مجلس مدينة طرطوس</t>
  </si>
  <si>
    <t>المهندس: علي محمود سوريتي</t>
  </si>
  <si>
    <t>صورة الى:</t>
  </si>
  <si>
    <t xml:space="preserve"> ـ مدير المدينة  ـ  الشؤون الفنية للمتابعة</t>
  </si>
  <si>
    <t>ـ المعلوماتية ـ الاضبارة</t>
  </si>
  <si>
    <t xml:space="preserve"> مدينة طرطوس</t>
  </si>
  <si>
    <t xml:space="preserve"> الرقـم:.........................</t>
  </si>
  <si>
    <t xml:space="preserve"> التاريخ:.......................</t>
  </si>
  <si>
    <t>ثمن أطاريف مع الرمل والإسمنت والماء للطينة والمونة ( عيار 300 كغ إسمنت / م3 )مع التحميل والتنزيل</t>
  </si>
  <si>
    <t xml:space="preserve">أجور الحفر والتركيب والتوزيع والتأكيس </t>
  </si>
  <si>
    <t xml:space="preserve">ثمن بيتون عيار 250 كغ إسمنت / م3 سماكة / 8 / سم  , وعرض / 40 / سم ( 0.032 م3 ) للوسادة تحت الأطاريف                              </t>
  </si>
  <si>
    <t xml:space="preserve">أجور النقل </t>
  </si>
  <si>
    <t>المجموع الجزئي للبند</t>
  </si>
  <si>
    <t>أرباح وهوالك ونفقات إدارية 15%</t>
  </si>
  <si>
    <t>المجموع الإجمالي للبند</t>
  </si>
  <si>
    <t>يعتمد</t>
  </si>
  <si>
    <t>ثمن بلاط مع أجور التحميل والتنزيل</t>
  </si>
  <si>
    <t>ثمن رمل ناعم نحاته ( 0.03 م3 )</t>
  </si>
  <si>
    <t>أجور نقل رمل ناعم نحاته ( 0.03 م3 )</t>
  </si>
  <si>
    <t>ثمن رمل خشن  ( 0.05 م3 )</t>
  </si>
  <si>
    <t>أجور نقل رمل خشن  ( 0.05 م3 )</t>
  </si>
  <si>
    <t>ثمن إسمنت أسود  ( 10 كغ ) للمونة والمعجونة</t>
  </si>
  <si>
    <t>أجور نقل اسمنت أسود مع التحميل والتنزيل ( 10 كغ ) للمونة والمعجونة</t>
  </si>
  <si>
    <t>ثمن ماء</t>
  </si>
  <si>
    <t xml:space="preserve">أجور االتوزيع والتركيب والمعجنة </t>
  </si>
  <si>
    <t>أجور نقل البلاط</t>
  </si>
  <si>
    <t>أجور الحفر و والتوزيع والتأكيس والتركيب</t>
  </si>
  <si>
    <t xml:space="preserve">ثمن بيتون عيار 250 كغ إسمنت / م3 سماكة / 8 / سم وعرض / 30 / سم = ( 0.024 م3 ) للوسادة تحت الأطاريف                              </t>
  </si>
  <si>
    <t xml:space="preserve">أجور نقل </t>
  </si>
  <si>
    <t>أجور الفرش و العدة</t>
  </si>
  <si>
    <t xml:space="preserve">أجور يد عاملة للتركيب والتوزيع والتأكيس </t>
  </si>
  <si>
    <t xml:space="preserve">-حفريات مع إعادة الردم </t>
  </si>
  <si>
    <t xml:space="preserve">ثمن القساطل مع المونة عيار ( 400 كغ إسمنت / م3 ) </t>
  </si>
  <si>
    <t>-أجور نقل مع التحميل والتنزيل</t>
  </si>
  <si>
    <t xml:space="preserve">-ثمن رمل مع النقل </t>
  </si>
  <si>
    <t xml:space="preserve">-أجور تركيب وتجريب </t>
  </si>
  <si>
    <t>قطر 6 إنش</t>
  </si>
  <si>
    <t>قطر 8 إنش</t>
  </si>
  <si>
    <t>سماكة4.7    مم</t>
  </si>
  <si>
    <t>سماكة 5.3 مم</t>
  </si>
  <si>
    <t>-ثمن قساطل واصل مع الإكسسوار والنقل  والطينه</t>
  </si>
  <si>
    <t>-أجور تركيب وتجريب مع كل ما يلزم من حفر وردم</t>
  </si>
  <si>
    <t>ثمن وأجور رمل خشانه تحت القساطل غير المغلفه</t>
  </si>
  <si>
    <t>تقديم وتركيب قساطل للمصارف المطرية من البلاستيك العالي المقاومة للضغط قطر/ 3- 4- 6- / انش مع التثبيت والتغليف  بالشبك والطينة على مراحل وفق الشروط والمخططات .     / م.ط   /</t>
  </si>
  <si>
    <t>قطر 3 إنش</t>
  </si>
  <si>
    <t>قطر 4 إنش</t>
  </si>
  <si>
    <t>سماكة3.2    مم</t>
  </si>
  <si>
    <t>سماكة 3.2   مم</t>
  </si>
  <si>
    <t>سماكة3.2  مم</t>
  </si>
  <si>
    <t xml:space="preserve">-ثمن مواد مع الإكسسوار والشبك والنقل ولوازم التثبيت </t>
  </si>
  <si>
    <t xml:space="preserve">- أجور تركيب وتثبيت مع أجور يد عاملة للطينه      </t>
  </si>
  <si>
    <t>-ثمن مواد للطينة</t>
  </si>
  <si>
    <t>أجور قشط التربة والتحميل</t>
  </si>
  <si>
    <t xml:space="preserve">أجور الردم واالفرش في المناطق الخضراء أو الترحيل </t>
  </si>
  <si>
    <t>أرباح وهوالك ونفقات إدارية  15 %</t>
  </si>
  <si>
    <t>ثمن مادة بحص ورمل أرض الكسارة ( الرمل المستخدم  50 % منه هو من نواتج التكسير المغسول )</t>
  </si>
  <si>
    <t>أجور نقل البحص والرمل  إلى المرملة</t>
  </si>
  <si>
    <t>ثمن إسمنت ( 4 أكياس )</t>
  </si>
  <si>
    <t>أجور نقل (تحميل + تنزيل) الاسمنت ( 4 أكياس )</t>
  </si>
  <si>
    <t xml:space="preserve">ثمن ماء للجبل والرش </t>
  </si>
  <si>
    <t xml:space="preserve">أجور تجارب مخبرية </t>
  </si>
  <si>
    <t xml:space="preserve">أجور الجبل والصب وأجور الرجاج </t>
  </si>
  <si>
    <t>أجور نقل مكونات المجبول إلى الورشة</t>
  </si>
  <si>
    <t>إجرة معلم نجار مع االقالب عند اللزوم</t>
  </si>
  <si>
    <t>ثمن إسمنت مع التحميل والتنزيل  ( 6 أكياس )</t>
  </si>
  <si>
    <t>أجور نقل (تحميل + تنزيل) الاسمنت</t>
  </si>
  <si>
    <t xml:space="preserve">ثمن شريط ومسامير </t>
  </si>
  <si>
    <t>إجرة معلم نجار مع القالب</t>
  </si>
  <si>
    <t>أجور نقل مكونات المجبول الى الورشة</t>
  </si>
  <si>
    <t>ثمن إسمنت ( 6 أكياس ) ( + 5 × سعر الكيلو )</t>
  </si>
  <si>
    <t>ثمن مواد المعجنة مع الرمل والزفت والستيريوبور</t>
  </si>
  <si>
    <t>قطر 2 إنش</t>
  </si>
  <si>
    <t>سماكة 2.4 مم</t>
  </si>
  <si>
    <t>سماكة 3.2 مم</t>
  </si>
  <si>
    <t xml:space="preserve">- ثمن قساطل واصل مع الاكسسوار  والطينه و النقل و لوزام التثبيت </t>
  </si>
  <si>
    <t>- أجور تركيب و تجريب مع كل ما يلزم من حفر و ردم وطينه</t>
  </si>
  <si>
    <t>قص اسفلت من الطرفين</t>
  </si>
  <si>
    <t xml:space="preserve">ثمن بحص مكسر واصل (سماكة 15سم )مع الترطيب والدحي </t>
  </si>
  <si>
    <t xml:space="preserve"> ثمن رشة اسفلت ( 70/60)واصلة بمعدل 3كغ /م 2</t>
  </si>
  <si>
    <t>ثمن مجبول اسفلتي واصل ( سماكة 7سم بعد الدحي) مع اليد العاملة</t>
  </si>
  <si>
    <t>أرباح وهوالك و نفقات إدارية  15%</t>
  </si>
  <si>
    <t xml:space="preserve"> بلوك :</t>
  </si>
  <si>
    <t xml:space="preserve">كل ا م3 بلوك = 83.3 بلوكة  </t>
  </si>
  <si>
    <t>أجور نقل بلوك (تحميل + تنزيل)( 83.3 × 8 )</t>
  </si>
  <si>
    <t>ثمن إسمنت عادي للبناء ( 55 كغ إسمنت )</t>
  </si>
  <si>
    <t>أجور نقل (تحميل + تنزيل) الاسمنت ( 55كغ)</t>
  </si>
  <si>
    <t>ثمن رمل ناعم قيرواني أبيض  ( 0.133 م3 )</t>
  </si>
  <si>
    <t>أجور نقل رمل ناعم قيرواني  أبيض (0.133م3)</t>
  </si>
  <si>
    <t>ثمن رمل ناعم نحاتة ( 0.024 م3 )</t>
  </si>
  <si>
    <t>أجور نقل رمل ناعم نحاتة (0.024م3)</t>
  </si>
  <si>
    <t>ثمن ماء للرش والجبل  واليد العاملة اللازمة</t>
  </si>
  <si>
    <t xml:space="preserve">أجور يد عاملة للبناء والجبل والرفع </t>
  </si>
  <si>
    <t>الوحدة:م2</t>
  </si>
  <si>
    <t>الوحدة:م3</t>
  </si>
  <si>
    <r>
      <t>ثمن اسمنت ( 83.3 × 0.83 كغ)    ( 69 كغ ×  16=</t>
    </r>
    <r>
      <rPr>
        <b/>
        <u/>
        <sz val="14"/>
        <rFont val="Arial"/>
        <family val="2"/>
      </rPr>
      <t xml:space="preserve">1104 ل.س </t>
    </r>
    <r>
      <rPr>
        <sz val="14"/>
        <rFont val="Arial"/>
        <family val="2"/>
      </rPr>
      <t>)</t>
    </r>
  </si>
  <si>
    <r>
      <t>ثمن سرك + رمل ( 83.3 × 15 كغ)    ( 1250كغ × 1.584=</t>
    </r>
    <r>
      <rPr>
        <b/>
        <u/>
        <sz val="14"/>
        <rFont val="Arial"/>
        <family val="2"/>
      </rPr>
      <t>1980ل.س</t>
    </r>
    <r>
      <rPr>
        <sz val="14"/>
        <rFont val="Arial"/>
        <family val="2"/>
      </rPr>
      <t>)</t>
    </r>
  </si>
  <si>
    <r>
      <t xml:space="preserve">أجور صب + اهتلاك  ( 83.3 × 11 = </t>
    </r>
    <r>
      <rPr>
        <b/>
        <u/>
        <sz val="14"/>
        <rFont val="Arial"/>
        <family val="2"/>
      </rPr>
      <t>916.3 ل.س )</t>
    </r>
  </si>
  <si>
    <t>الوحدة:م.ط</t>
  </si>
  <si>
    <t>8+9</t>
  </si>
  <si>
    <t>ثمن بيتون جاهز عيار 300 واصل الى الورشة</t>
  </si>
  <si>
    <t>أجور مد البيتون مع كل مايلزم</t>
  </si>
  <si>
    <r>
      <t xml:space="preserve">تقديم وتركيب قساطل بلاستيك عالي المقاومة للضغط قطر/6" و 8" /انش للمياه المالحة وتصريف مياه الأمطار من الساحات  مع الحفر والردم والرمل تحتها وكل ما يلزم وفق الشروط والمخططات  .   </t>
    </r>
    <r>
      <rPr>
        <b/>
        <sz val="14"/>
        <rFont val="Arial"/>
        <family val="2"/>
      </rPr>
      <t xml:space="preserve">                                                                              </t>
    </r>
  </si>
  <si>
    <t>10 11 12</t>
  </si>
  <si>
    <t>جدول تحليل الأسعار</t>
  </si>
  <si>
    <t>إنشاء وترميم رصيف بيتوني  عيار /300/ سماكة وسطية 10سم مع كل مايلزم.</t>
  </si>
  <si>
    <t xml:space="preserve">مادة 1- الموافقة على تعديل القرار رقم /106/ تاريخ 2013/7/9 وذلك بتصديق واعتماد جدول أسعار أعمال الخدمات والصيانة في مدينة طرطوس المعدلة بعد زيادة أسعار المحروقات وذلك كما هو مبين في الجدول التالي: </t>
  </si>
  <si>
    <t>تقديم وتركيب أطاريف أرصفة انترلوك بألوان متناوبة ارتفاع 25 سم  وعرض في الأعلى 10 سم ومن الأسفل 15 سم.</t>
  </si>
  <si>
    <t>تقديم وتركيب بلاط انترلوك سماكة 6 سم وبألوان تحددها الإدارة.</t>
  </si>
  <si>
    <t>أجور نقل الرمل</t>
  </si>
  <si>
    <t xml:space="preserve">ثمن رمل خشن تحت البلاط سماكة ( 6  سم ) ( 0.06 م3 ) </t>
  </si>
  <si>
    <t>ثمن بلاط أنترلوك  مع أجور التحميل والتنزيل</t>
  </si>
  <si>
    <t>وعلى مطالعة مديرية الشؤون الفنية /دائرة الصيانة/ رقم /1617/ص.ف تاريخ 29/12/2014</t>
  </si>
  <si>
    <t>وعلى تقرير لجنة الخدمات في  المجلس المؤرخ في 13/1/2015</t>
  </si>
  <si>
    <t xml:space="preserve">قرار رقم  /10/ </t>
  </si>
  <si>
    <t>وعلى موافقة الأعضاء الحاضرين بالاكثرية بالجلسة رقم /3/ تاريخ 13/1/2015</t>
  </si>
  <si>
    <t xml:space="preserve">طرطوس في  13 /    1  /2015    </t>
  </si>
</sst>
</file>

<file path=xl/styles.xml><?xml version="1.0" encoding="utf-8"?>
<styleSheet xmlns="http://schemas.openxmlformats.org/spreadsheetml/2006/main">
  <fonts count="19"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4"/>
      <color theme="1"/>
      <name val="Simplified Arabic"/>
      <family val="1"/>
    </font>
    <font>
      <b/>
      <sz val="11"/>
      <color theme="1"/>
      <name val="Simplified Arabic"/>
      <family val="1"/>
    </font>
    <font>
      <sz val="12"/>
      <color theme="1"/>
      <name val="Arial"/>
      <family val="2"/>
      <scheme val="minor"/>
    </font>
    <font>
      <b/>
      <u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"/>
      <name val="Arial"/>
      <family val="2"/>
    </font>
    <font>
      <b/>
      <sz val="13"/>
      <name val="Arial"/>
      <family val="2"/>
    </font>
    <font>
      <sz val="14"/>
      <color theme="1"/>
      <name val="Arial"/>
      <family val="2"/>
    </font>
    <font>
      <sz val="13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7" xfId="0" applyFont="1" applyFill="1" applyBorder="1" applyAlignment="1">
      <alignment horizontal="center" vertical="center" wrapText="1" readingOrder="2"/>
    </xf>
    <xf numFmtId="0" fontId="1" fillId="2" borderId="8" xfId="0" applyFont="1" applyFill="1" applyBorder="1" applyAlignment="1">
      <alignment horizontal="center" vertical="center" wrapText="1" readingOrder="2"/>
    </xf>
    <xf numFmtId="0" fontId="1" fillId="2" borderId="9" xfId="0" applyFont="1" applyFill="1" applyBorder="1" applyAlignment="1">
      <alignment horizontal="center" vertical="center" wrapText="1" readingOrder="2"/>
    </xf>
    <xf numFmtId="0" fontId="1" fillId="0" borderId="0" xfId="0" applyFont="1" applyAlignment="1">
      <alignment horizontal="center" vertical="center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2" xfId="0" applyFont="1" applyBorder="1" applyAlignment="1">
      <alignment horizontal="right" vertical="center" wrapText="1" readingOrder="2"/>
    </xf>
    <xf numFmtId="0" fontId="5" fillId="0" borderId="2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5" fillId="0" borderId="5" xfId="0" applyFont="1" applyBorder="1" applyAlignment="1">
      <alignment horizontal="right" vertical="center" wrapText="1" readingOrder="2"/>
    </xf>
    <xf numFmtId="0" fontId="5" fillId="0" borderId="5" xfId="0" applyFont="1" applyBorder="1" applyAlignment="1">
      <alignment horizontal="center" vertical="center" wrapText="1" readingOrder="2"/>
    </xf>
    <xf numFmtId="0" fontId="1" fillId="0" borderId="0" xfId="0" applyFont="1" applyFill="1" applyAlignment="1">
      <alignment horizontal="center" vertical="center" readingOrder="2"/>
    </xf>
    <xf numFmtId="1" fontId="5" fillId="0" borderId="3" xfId="0" applyNumberFormat="1" applyFont="1" applyBorder="1" applyAlignment="1">
      <alignment horizontal="center" vertical="center" wrapText="1" readingOrder="2"/>
    </xf>
    <xf numFmtId="1" fontId="5" fillId="0" borderId="6" xfId="0" applyNumberFormat="1" applyFont="1" applyBorder="1" applyAlignment="1">
      <alignment horizontal="center" vertical="center" wrapText="1" readingOrder="2"/>
    </xf>
    <xf numFmtId="0" fontId="5" fillId="0" borderId="2" xfId="0" applyFont="1" applyBorder="1" applyAlignment="1">
      <alignment horizontal="right" vertical="center" wrapText="1" readingOrder="2"/>
    </xf>
    <xf numFmtId="1" fontId="9" fillId="0" borderId="0" xfId="0" applyNumberFormat="1" applyFont="1" applyFill="1" applyBorder="1" applyAlignment="1">
      <alignment horizontal="center" vertical="center" readingOrder="2"/>
    </xf>
    <xf numFmtId="1" fontId="10" fillId="0" borderId="0" xfId="0" applyNumberFormat="1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horizontal="right" vertical="top" wrapText="1" readingOrder="2"/>
    </xf>
    <xf numFmtId="0" fontId="7" fillId="0" borderId="0" xfId="0" applyFont="1" applyFill="1" applyBorder="1" applyAlignment="1">
      <alignment horizontal="center" vertical="center" wrapText="1" readingOrder="2"/>
    </xf>
    <xf numFmtId="0" fontId="8" fillId="0" borderId="0" xfId="0" applyFont="1" applyFill="1" applyBorder="1" applyAlignment="1">
      <alignment horizontal="center" vertical="center" wrapText="1" readingOrder="2"/>
    </xf>
    <xf numFmtId="0" fontId="7" fillId="0" borderId="0" xfId="0" applyFont="1" applyFill="1" applyBorder="1" applyAlignment="1">
      <alignment horizontal="right" vertical="center" wrapText="1" readingOrder="2"/>
    </xf>
    <xf numFmtId="0" fontId="7" fillId="0" borderId="0" xfId="0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vertical="center" wrapText="1" readingOrder="2"/>
    </xf>
    <xf numFmtId="0" fontId="6" fillId="0" borderId="0" xfId="0" applyFont="1" applyFill="1" applyBorder="1" applyAlignment="1">
      <alignment horizontal="center" vertical="center" wrapText="1" readingOrder="2"/>
    </xf>
    <xf numFmtId="0" fontId="10" fillId="0" borderId="0" xfId="0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readingOrder="2"/>
    </xf>
    <xf numFmtId="1" fontId="7" fillId="0" borderId="0" xfId="0" applyNumberFormat="1" applyFont="1" applyFill="1" applyBorder="1" applyAlignment="1">
      <alignment horizontal="center" vertical="center" readingOrder="2"/>
    </xf>
    <xf numFmtId="0" fontId="10" fillId="0" borderId="0" xfId="0" applyFont="1" applyFill="1" applyBorder="1" applyAlignment="1">
      <alignment horizontal="right" vertical="center" wrapText="1" readingOrder="2"/>
    </xf>
    <xf numFmtId="0" fontId="10" fillId="0" borderId="0" xfId="0" applyFont="1" applyFill="1" applyBorder="1" applyAlignment="1">
      <alignment horizontal="center" vertical="center" wrapText="1" readingOrder="2"/>
    </xf>
    <xf numFmtId="3" fontId="7" fillId="0" borderId="0" xfId="0" applyNumberFormat="1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horizontal="right" vertical="center" readingOrder="2"/>
    </xf>
    <xf numFmtId="0" fontId="7" fillId="0" borderId="0" xfId="0" applyFont="1" applyFill="1" applyBorder="1" applyAlignment="1">
      <alignment horizontal="right" readingOrder="2"/>
    </xf>
    <xf numFmtId="0" fontId="10" fillId="0" borderId="0" xfId="0" applyFont="1" applyFill="1" applyBorder="1" applyAlignment="1">
      <alignment vertical="center" wrapText="1" readingOrder="2"/>
    </xf>
    <xf numFmtId="0" fontId="6" fillId="0" borderId="0" xfId="0" applyFont="1" applyFill="1" applyBorder="1" applyAlignment="1">
      <alignment horizontal="right" vertical="center" wrapText="1" readingOrder="2"/>
    </xf>
    <xf numFmtId="0" fontId="13" fillId="0" borderId="0" xfId="0" applyFont="1" applyFill="1" applyBorder="1" applyAlignment="1">
      <alignment horizontal="center" vertical="center" readingOrder="2"/>
    </xf>
    <xf numFmtId="0" fontId="14" fillId="0" borderId="0" xfId="0" applyFont="1" applyFill="1" applyBorder="1" applyAlignment="1">
      <alignment horizontal="center" vertical="center" readingOrder="2"/>
    </xf>
    <xf numFmtId="0" fontId="14" fillId="0" borderId="0" xfId="0" applyFont="1" applyFill="1" applyBorder="1" applyAlignment="1">
      <alignment horizontal="center" vertical="center" wrapText="1" readingOrder="2"/>
    </xf>
    <xf numFmtId="0" fontId="13" fillId="0" borderId="0" xfId="0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horizontal="right" wrapText="1" readingOrder="2"/>
    </xf>
    <xf numFmtId="0" fontId="15" fillId="0" borderId="0" xfId="0" applyFont="1" applyFill="1" applyBorder="1" applyAlignment="1">
      <alignment wrapText="1" readingOrder="2"/>
    </xf>
    <xf numFmtId="0" fontId="15" fillId="0" borderId="0" xfId="0" applyFont="1" applyFill="1" applyBorder="1" applyAlignment="1">
      <alignment readingOrder="2"/>
    </xf>
    <xf numFmtId="0" fontId="15" fillId="0" borderId="0" xfId="0" applyFont="1" applyFill="1" applyBorder="1" applyAlignment="1">
      <alignment readingOrder="2"/>
    </xf>
    <xf numFmtId="0" fontId="15" fillId="0" borderId="0" xfId="0" applyFont="1" applyFill="1" applyBorder="1" applyAlignment="1">
      <alignment horizontal="center" vertical="center" readingOrder="2"/>
    </xf>
    <xf numFmtId="0" fontId="16" fillId="0" borderId="0" xfId="0" applyFont="1" applyFill="1" applyBorder="1" applyAlignment="1">
      <alignment horizontal="center" readingOrder="2"/>
    </xf>
    <xf numFmtId="0" fontId="7" fillId="0" borderId="0" xfId="0" applyFont="1" applyFill="1" applyBorder="1" applyAlignment="1">
      <alignment horizontal="center" vertical="center" readingOrder="2"/>
    </xf>
    <xf numFmtId="0" fontId="5" fillId="0" borderId="2" xfId="0" applyFont="1" applyBorder="1" applyAlignment="1">
      <alignment horizontal="right" vertical="center" wrapText="1" readingOrder="2"/>
    </xf>
    <xf numFmtId="0" fontId="7" fillId="0" borderId="0" xfId="0" applyFont="1" applyFill="1" applyBorder="1" applyAlignment="1">
      <alignment horizontal="right" vertical="center" readingOrder="2"/>
    </xf>
    <xf numFmtId="0" fontId="13" fillId="0" borderId="0" xfId="0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horizontal="right" readingOrder="2"/>
    </xf>
    <xf numFmtId="0" fontId="15" fillId="0" borderId="0" xfId="0" applyFont="1" applyFill="1" applyBorder="1" applyAlignment="1">
      <alignment readingOrder="2"/>
    </xf>
    <xf numFmtId="0" fontId="7" fillId="0" borderId="0" xfId="0" applyFont="1" applyFill="1" applyBorder="1" applyAlignment="1">
      <alignment horizontal="center" vertical="center" readingOrder="2"/>
    </xf>
    <xf numFmtId="0" fontId="1" fillId="0" borderId="0" xfId="0" applyFont="1" applyAlignment="1">
      <alignment horizontal="center" vertical="center" readingOrder="2"/>
    </xf>
    <xf numFmtId="0" fontId="1" fillId="0" borderId="0" xfId="0" applyFont="1" applyAlignment="1">
      <alignment horizontal="left" vertical="center" readingOrder="2"/>
    </xf>
    <xf numFmtId="0" fontId="1" fillId="0" borderId="0" xfId="0" applyFont="1" applyAlignment="1">
      <alignment horizontal="center" vertical="center" readingOrder="2"/>
    </xf>
    <xf numFmtId="0" fontId="2" fillId="0" borderId="0" xfId="0" applyFont="1" applyAlignment="1">
      <alignment horizontal="right" vertical="center" readingOrder="2"/>
    </xf>
    <xf numFmtId="0" fontId="1" fillId="0" borderId="10" xfId="0" applyFont="1" applyBorder="1" applyAlignment="1">
      <alignment horizontal="right" vertical="center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2" xfId="0" applyFont="1" applyBorder="1" applyAlignment="1">
      <alignment horizontal="right" vertical="center" wrapText="1" readingOrder="2"/>
    </xf>
    <xf numFmtId="0" fontId="3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1" fillId="0" borderId="0" xfId="0" applyFont="1" applyAlignment="1">
      <alignment horizontal="right" vertical="center" readingOrder="2"/>
    </xf>
    <xf numFmtId="0" fontId="1" fillId="0" borderId="0" xfId="0" applyFont="1" applyAlignment="1">
      <alignment horizontal="right" vertical="center" wrapText="1" readingOrder="2"/>
    </xf>
    <xf numFmtId="0" fontId="4" fillId="0" borderId="0" xfId="0" applyFont="1" applyAlignment="1">
      <alignment horizontal="right"/>
    </xf>
    <xf numFmtId="0" fontId="18" fillId="0" borderId="0" xfId="0" applyFont="1" applyAlignment="1">
      <alignment horizontal="center" vertical="center" readingOrder="2"/>
    </xf>
    <xf numFmtId="0" fontId="13" fillId="0" borderId="0" xfId="0" applyFont="1" applyFill="1" applyBorder="1" applyAlignment="1">
      <alignment horizontal="center" vertical="center" readingOrder="2"/>
    </xf>
    <xf numFmtId="0" fontId="10" fillId="0" borderId="0" xfId="0" applyFont="1" applyFill="1" applyBorder="1" applyAlignment="1">
      <alignment horizontal="right" vertical="center" wrapText="1" readingOrder="2"/>
    </xf>
    <xf numFmtId="0" fontId="17" fillId="0" borderId="0" xfId="0" applyFont="1" applyFill="1" applyBorder="1" applyAlignment="1">
      <alignment horizontal="center" readingOrder="2"/>
    </xf>
    <xf numFmtId="0" fontId="6" fillId="0" borderId="0" xfId="0" applyFont="1" applyFill="1" applyBorder="1" applyAlignment="1">
      <alignment horizontal="right" vertical="center" wrapText="1" readingOrder="2"/>
    </xf>
    <xf numFmtId="0" fontId="7" fillId="0" borderId="0" xfId="0" applyFont="1" applyFill="1" applyBorder="1" applyAlignment="1">
      <alignment horizontal="right" vertical="center" wrapText="1" readingOrder="2"/>
    </xf>
    <xf numFmtId="0" fontId="15" fillId="0" borderId="0" xfId="0" applyFont="1" applyFill="1" applyBorder="1" applyAlignment="1">
      <alignment wrapText="1" readingOrder="2"/>
    </xf>
    <xf numFmtId="0" fontId="7" fillId="0" borderId="0" xfId="0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horizontal="right" wrapText="1" readingOrder="2"/>
    </xf>
    <xf numFmtId="0" fontId="6" fillId="0" borderId="0" xfId="0" applyFont="1" applyFill="1" applyBorder="1" applyAlignment="1">
      <alignment horizontal="right" vertical="top" wrapText="1" readingOrder="2"/>
    </xf>
    <xf numFmtId="0" fontId="15" fillId="0" borderId="0" xfId="0" applyFont="1" applyFill="1" applyBorder="1" applyAlignment="1">
      <alignment horizontal="right" vertical="center" wrapText="1" readingOrder="2"/>
    </xf>
    <xf numFmtId="0" fontId="15" fillId="0" borderId="0" xfId="0" applyFont="1" applyFill="1" applyBorder="1" applyAlignment="1">
      <alignment readingOrder="2"/>
    </xf>
    <xf numFmtId="0" fontId="7" fillId="0" borderId="0" xfId="0" applyFont="1" applyFill="1" applyBorder="1" applyAlignment="1">
      <alignment horizontal="left" vertical="center" wrapText="1" readingOrder="2"/>
    </xf>
    <xf numFmtId="0" fontId="7" fillId="0" borderId="0" xfId="0" applyFont="1" applyFill="1" applyBorder="1" applyAlignment="1">
      <alignment horizontal="center" vertical="center" wrapText="1" readingOrder="2"/>
    </xf>
    <xf numFmtId="0" fontId="7" fillId="0" borderId="0" xfId="0" applyFont="1" applyFill="1" applyBorder="1" applyAlignment="1">
      <alignment horizontal="right" readingOrder="2"/>
    </xf>
    <xf numFmtId="0" fontId="7" fillId="0" borderId="0" xfId="0" applyFont="1" applyFill="1" applyBorder="1" applyAlignment="1">
      <alignment vertical="center" wrapText="1" readingOrder="2"/>
    </xf>
    <xf numFmtId="0" fontId="15" fillId="0" borderId="0" xfId="0" applyFont="1" applyFill="1" applyBorder="1" applyAlignment="1">
      <alignment vertical="center" wrapText="1" readingOrder="2"/>
    </xf>
    <xf numFmtId="0" fontId="6" fillId="0" borderId="0" xfId="0" applyFont="1" applyFill="1" applyBorder="1" applyAlignment="1">
      <alignment vertical="center" wrapText="1" readingOrder="2"/>
    </xf>
    <xf numFmtId="0" fontId="7" fillId="0" borderId="0" xfId="0" applyFont="1" applyFill="1" applyBorder="1" applyAlignment="1">
      <alignment horizontal="right" vertical="top" wrapText="1" readingOrder="2"/>
    </xf>
    <xf numFmtId="0" fontId="15" fillId="0" borderId="0" xfId="0" applyFont="1" applyFill="1" applyBorder="1" applyAlignment="1">
      <alignment horizontal="right" vertical="top" wrapText="1" readingOrder="2"/>
    </xf>
    <xf numFmtId="0" fontId="7" fillId="0" borderId="0" xfId="0" applyFont="1" applyFill="1" applyBorder="1" applyAlignment="1">
      <alignment horizontal="right" vertical="center" readingOrder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0</xdr:row>
      <xdr:rowOff>161925</xdr:rowOff>
    </xdr:from>
    <xdr:to>
      <xdr:col>3</xdr:col>
      <xdr:colOff>762000</xdr:colOff>
      <xdr:row>6</xdr:row>
      <xdr:rowOff>66675</xdr:rowOff>
    </xdr:to>
    <xdr:pic>
      <xdr:nvPicPr>
        <xdr:cNvPr id="1029" name="Picture 8" descr="orginal cop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9829409475" y="161925"/>
          <a:ext cx="1400175" cy="1647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0"/>
  <sheetViews>
    <sheetView rightToLeft="1" tabSelected="1" view="pageBreakPreview" topLeftCell="A40" zoomScaleSheetLayoutView="100" workbookViewId="0">
      <selection activeCell="A42" sqref="A42:D42"/>
    </sheetView>
  </sheetViews>
  <sheetFormatPr defaultColWidth="9" defaultRowHeight="39.950000000000003" customHeight="1"/>
  <cols>
    <col min="1" max="1" width="6.125" style="4" customWidth="1"/>
    <col min="2" max="2" width="55.625" style="4" customWidth="1"/>
    <col min="3" max="3" width="11.625" style="4" customWidth="1"/>
    <col min="4" max="4" width="14.125" style="4" customWidth="1"/>
    <col min="5" max="16384" width="9" style="4"/>
  </cols>
  <sheetData>
    <row r="1" spans="1:4" ht="20.100000000000001" customHeight="1">
      <c r="A1" s="54"/>
      <c r="B1" s="54"/>
      <c r="C1" s="54"/>
      <c r="D1" s="54"/>
    </row>
    <row r="2" spans="1:4" ht="24" customHeight="1">
      <c r="A2" s="59" t="s">
        <v>27</v>
      </c>
      <c r="B2" s="59"/>
    </row>
    <row r="3" spans="1:4" ht="22.5" customHeight="1">
      <c r="A3" s="59" t="s">
        <v>28</v>
      </c>
      <c r="B3" s="59"/>
    </row>
    <row r="4" spans="1:4" ht="24" customHeight="1">
      <c r="A4" s="59" t="s">
        <v>38</v>
      </c>
      <c r="B4" s="59"/>
    </row>
    <row r="5" spans="1:4" ht="23.25" customHeight="1">
      <c r="A5" s="60" t="s">
        <v>39</v>
      </c>
      <c r="B5" s="60"/>
    </row>
    <row r="6" spans="1:4" ht="24" customHeight="1">
      <c r="A6" s="63" t="s">
        <v>40</v>
      </c>
      <c r="B6" s="63"/>
    </row>
    <row r="7" spans="1:4" ht="20.100000000000001" customHeight="1">
      <c r="B7" s="11"/>
    </row>
    <row r="8" spans="1:4" ht="20.100000000000001" customHeight="1">
      <c r="A8" s="64" t="s">
        <v>146</v>
      </c>
      <c r="B8" s="54"/>
      <c r="C8" s="54"/>
      <c r="D8" s="54"/>
    </row>
    <row r="9" spans="1:4" ht="20.100000000000001" customHeight="1">
      <c r="A9" s="61" t="s">
        <v>29</v>
      </c>
      <c r="B9" s="61"/>
      <c r="C9" s="61"/>
      <c r="D9" s="61"/>
    </row>
    <row r="10" spans="1:4" ht="20.100000000000001" customHeight="1">
      <c r="A10" s="61" t="s">
        <v>30</v>
      </c>
      <c r="B10" s="61"/>
      <c r="C10" s="61"/>
      <c r="D10" s="61"/>
    </row>
    <row r="11" spans="1:4" ht="20.100000000000001" customHeight="1">
      <c r="A11" s="61" t="s">
        <v>144</v>
      </c>
      <c r="B11" s="61"/>
      <c r="C11" s="61"/>
      <c r="D11" s="61"/>
    </row>
    <row r="12" spans="1:4" s="52" customFormat="1" ht="20.100000000000001" customHeight="1">
      <c r="A12" s="61" t="s">
        <v>145</v>
      </c>
      <c r="B12" s="61"/>
      <c r="C12" s="61"/>
      <c r="D12" s="61"/>
    </row>
    <row r="13" spans="1:4" ht="20.100000000000001" customHeight="1">
      <c r="A13" s="61" t="s">
        <v>147</v>
      </c>
      <c r="B13" s="61"/>
      <c r="C13" s="61"/>
      <c r="D13" s="61"/>
    </row>
    <row r="14" spans="1:4" ht="20.100000000000001" customHeight="1">
      <c r="A14" s="54" t="s">
        <v>31</v>
      </c>
      <c r="B14" s="54"/>
      <c r="C14" s="54"/>
      <c r="D14" s="54"/>
    </row>
    <row r="15" spans="1:4" ht="64.5" customHeight="1">
      <c r="A15" s="62" t="s">
        <v>138</v>
      </c>
      <c r="B15" s="62"/>
      <c r="C15" s="62"/>
      <c r="D15" s="62"/>
    </row>
    <row r="16" spans="1:4" ht="20.100000000000001" customHeight="1" thickBot="1"/>
    <row r="17" spans="1:4" ht="26.25" customHeight="1" thickTop="1">
      <c r="A17" s="1" t="s">
        <v>0</v>
      </c>
      <c r="B17" s="2" t="s">
        <v>1</v>
      </c>
      <c r="C17" s="2" t="s">
        <v>2</v>
      </c>
      <c r="D17" s="3" t="s">
        <v>3</v>
      </c>
    </row>
    <row r="18" spans="1:4" ht="33.75" customHeight="1">
      <c r="A18" s="5">
        <v>1</v>
      </c>
      <c r="B18" s="6" t="s">
        <v>10</v>
      </c>
      <c r="C18" s="7" t="s">
        <v>4</v>
      </c>
      <c r="D18" s="12">
        <f>ورقة2!$J$10</f>
        <v>1545</v>
      </c>
    </row>
    <row r="19" spans="1:4" ht="21.75" customHeight="1">
      <c r="A19" s="5">
        <v>2</v>
      </c>
      <c r="B19" s="6" t="s">
        <v>11</v>
      </c>
      <c r="C19" s="7" t="s">
        <v>5</v>
      </c>
      <c r="D19" s="12">
        <f>ورقة2!$J$25</f>
        <v>1610</v>
      </c>
    </row>
    <row r="20" spans="1:4" ht="33" customHeight="1">
      <c r="A20" s="5">
        <v>3</v>
      </c>
      <c r="B20" s="46" t="s">
        <v>139</v>
      </c>
      <c r="C20" s="7" t="s">
        <v>4</v>
      </c>
      <c r="D20" s="12">
        <f>ورقة2!$J$34</f>
        <v>1400</v>
      </c>
    </row>
    <row r="21" spans="1:4" ht="26.25" customHeight="1">
      <c r="A21" s="5">
        <v>4</v>
      </c>
      <c r="B21" s="46" t="s">
        <v>140</v>
      </c>
      <c r="C21" s="7" t="s">
        <v>5</v>
      </c>
      <c r="D21" s="12">
        <f>ورقة2!$J$45</f>
        <v>1555</v>
      </c>
    </row>
    <row r="22" spans="1:4" ht="35.25" customHeight="1">
      <c r="A22" s="5">
        <v>5</v>
      </c>
      <c r="B22" s="14" t="s">
        <v>137</v>
      </c>
      <c r="C22" s="7" t="s">
        <v>5</v>
      </c>
      <c r="D22" s="12">
        <f>ورقة2!$J$54</f>
        <v>2060</v>
      </c>
    </row>
    <row r="23" spans="1:4" ht="35.25" customHeight="1">
      <c r="A23" s="5">
        <v>6</v>
      </c>
      <c r="B23" s="6" t="s">
        <v>12</v>
      </c>
      <c r="C23" s="7" t="s">
        <v>4</v>
      </c>
      <c r="D23" s="12">
        <f>ورقة2!$J$64</f>
        <v>1980</v>
      </c>
    </row>
    <row r="24" spans="1:4" ht="33" customHeight="1">
      <c r="A24" s="5">
        <v>7</v>
      </c>
      <c r="B24" s="6" t="s">
        <v>13</v>
      </c>
      <c r="C24" s="7" t="s">
        <v>4</v>
      </c>
      <c r="D24" s="12">
        <f>ورقة2!$J$74</f>
        <v>2675</v>
      </c>
    </row>
    <row r="25" spans="1:4" ht="49.5" customHeight="1">
      <c r="A25" s="5">
        <v>8</v>
      </c>
      <c r="B25" s="6" t="s">
        <v>14</v>
      </c>
      <c r="C25" s="7" t="s">
        <v>4</v>
      </c>
      <c r="D25" s="12">
        <f>ورقة2!$I$84</f>
        <v>2260</v>
      </c>
    </row>
    <row r="26" spans="1:4" ht="51.75" customHeight="1">
      <c r="A26" s="5">
        <v>9</v>
      </c>
      <c r="B26" s="6" t="s">
        <v>24</v>
      </c>
      <c r="C26" s="7" t="s">
        <v>4</v>
      </c>
      <c r="D26" s="12">
        <f>ورقة2!$J$84</f>
        <v>3360</v>
      </c>
    </row>
    <row r="27" spans="1:4" ht="47.25" customHeight="1" thickBot="1">
      <c r="A27" s="8">
        <v>10</v>
      </c>
      <c r="B27" s="9" t="s">
        <v>15</v>
      </c>
      <c r="C27" s="10" t="s">
        <v>4</v>
      </c>
      <c r="D27" s="13">
        <f>ورقة2!$H$94</f>
        <v>1000</v>
      </c>
    </row>
    <row r="28" spans="1:4" ht="23.25" customHeight="1" thickTop="1">
      <c r="A28" s="1" t="s">
        <v>0</v>
      </c>
      <c r="B28" s="2" t="s">
        <v>1</v>
      </c>
      <c r="C28" s="2" t="s">
        <v>2</v>
      </c>
      <c r="D28" s="3" t="s">
        <v>3</v>
      </c>
    </row>
    <row r="29" spans="1:4" ht="52.5" customHeight="1">
      <c r="A29" s="5">
        <v>11</v>
      </c>
      <c r="B29" s="6" t="s">
        <v>25</v>
      </c>
      <c r="C29" s="7" t="s">
        <v>4</v>
      </c>
      <c r="D29" s="12">
        <f>ورقة2!$I$94</f>
        <v>1370</v>
      </c>
    </row>
    <row r="30" spans="1:4" ht="38.25" customHeight="1">
      <c r="A30" s="5">
        <v>12</v>
      </c>
      <c r="B30" s="6" t="s">
        <v>16</v>
      </c>
      <c r="C30" s="7" t="s">
        <v>4</v>
      </c>
      <c r="D30" s="12">
        <f>ورقة2!$J$94</f>
        <v>1750</v>
      </c>
    </row>
    <row r="31" spans="1:4" ht="40.5" customHeight="1">
      <c r="A31" s="5">
        <v>13</v>
      </c>
      <c r="B31" s="6" t="s">
        <v>17</v>
      </c>
      <c r="C31" s="7" t="s">
        <v>5</v>
      </c>
      <c r="D31" s="12">
        <f>ورقة2!$J$101</f>
        <v>255</v>
      </c>
    </row>
    <row r="32" spans="1:4" ht="27" customHeight="1">
      <c r="A32" s="5">
        <v>14</v>
      </c>
      <c r="B32" s="6" t="s">
        <v>26</v>
      </c>
      <c r="C32" s="7" t="s">
        <v>6</v>
      </c>
      <c r="D32" s="12">
        <f>ورقة2!$J$115</f>
        <v>11855</v>
      </c>
    </row>
    <row r="33" spans="1:4" ht="27" customHeight="1">
      <c r="A33" s="5">
        <v>15</v>
      </c>
      <c r="B33" s="6" t="s">
        <v>18</v>
      </c>
      <c r="C33" s="7" t="s">
        <v>6</v>
      </c>
      <c r="D33" s="12">
        <f>ورقة2!$J$130</f>
        <v>15100</v>
      </c>
    </row>
    <row r="34" spans="1:4" ht="24.75" customHeight="1">
      <c r="A34" s="5">
        <v>16</v>
      </c>
      <c r="B34" s="6" t="s">
        <v>19</v>
      </c>
      <c r="C34" s="7" t="s">
        <v>6</v>
      </c>
      <c r="D34" s="12">
        <f>ورقة2!$J$145</f>
        <v>14180</v>
      </c>
    </row>
    <row r="35" spans="1:4" ht="34.5" customHeight="1">
      <c r="A35" s="5">
        <v>17</v>
      </c>
      <c r="B35" s="6" t="s">
        <v>20</v>
      </c>
      <c r="C35" s="7" t="s">
        <v>6</v>
      </c>
      <c r="D35" s="12">
        <f>ورقة2!$J$160</f>
        <v>13860</v>
      </c>
    </row>
    <row r="36" spans="1:4" ht="21.75" customHeight="1">
      <c r="A36" s="57">
        <v>18</v>
      </c>
      <c r="B36" s="58" t="s">
        <v>21</v>
      </c>
      <c r="C36" s="7" t="s">
        <v>7</v>
      </c>
      <c r="D36" s="12">
        <f>ورقة2!$H$169</f>
        <v>450</v>
      </c>
    </row>
    <row r="37" spans="1:4" ht="20.25" customHeight="1">
      <c r="A37" s="57"/>
      <c r="B37" s="58"/>
      <c r="C37" s="7" t="s">
        <v>8</v>
      </c>
      <c r="D37" s="12">
        <f>ورقة2!$I$169</f>
        <v>750</v>
      </c>
    </row>
    <row r="38" spans="1:4" ht="18.75" customHeight="1">
      <c r="A38" s="57"/>
      <c r="B38" s="58"/>
      <c r="C38" s="7" t="s">
        <v>9</v>
      </c>
      <c r="D38" s="12">
        <f>ورقة2!$J$169</f>
        <v>1130</v>
      </c>
    </row>
    <row r="39" spans="1:4" ht="23.25" customHeight="1">
      <c r="A39" s="5">
        <v>19</v>
      </c>
      <c r="B39" s="6" t="s">
        <v>22</v>
      </c>
      <c r="C39" s="7" t="s">
        <v>5</v>
      </c>
      <c r="D39" s="12">
        <f>ورقة2!$J$178</f>
        <v>2425</v>
      </c>
    </row>
    <row r="40" spans="1:4" ht="39.950000000000003" customHeight="1" thickBot="1">
      <c r="A40" s="8">
        <v>20</v>
      </c>
      <c r="B40" s="9" t="s">
        <v>23</v>
      </c>
      <c r="C40" s="10" t="s">
        <v>6</v>
      </c>
      <c r="D40" s="13">
        <f>ورقة2!$J$198</f>
        <v>8995</v>
      </c>
    </row>
    <row r="41" spans="1:4" ht="25.5" customHeight="1" thickTop="1">
      <c r="A41" s="56" t="s">
        <v>32</v>
      </c>
      <c r="B41" s="56"/>
      <c r="C41" s="56"/>
      <c r="D41" s="56"/>
    </row>
    <row r="42" spans="1:4" ht="24.75" customHeight="1">
      <c r="A42" s="54" t="s">
        <v>148</v>
      </c>
      <c r="B42" s="54"/>
      <c r="C42" s="54"/>
      <c r="D42" s="54"/>
    </row>
    <row r="43" spans="1:4" ht="19.5" customHeight="1"/>
    <row r="44" spans="1:4" ht="25.5" customHeight="1">
      <c r="B44" s="53" t="s">
        <v>33</v>
      </c>
      <c r="C44" s="53"/>
      <c r="D44" s="53"/>
    </row>
    <row r="45" spans="1:4" ht="27" customHeight="1">
      <c r="A45" s="53" t="s">
        <v>34</v>
      </c>
      <c r="B45" s="53"/>
      <c r="C45" s="53"/>
      <c r="D45" s="53"/>
    </row>
    <row r="46" spans="1:4" ht="33" customHeight="1"/>
    <row r="47" spans="1:4" ht="26.25" customHeight="1">
      <c r="A47" s="55" t="s">
        <v>35</v>
      </c>
      <c r="B47" s="55"/>
    </row>
    <row r="48" spans="1:4" ht="23.25" customHeight="1">
      <c r="A48" s="55" t="s">
        <v>36</v>
      </c>
      <c r="B48" s="55"/>
    </row>
    <row r="49" spans="1:2" ht="25.5" customHeight="1">
      <c r="A49" s="55" t="s">
        <v>37</v>
      </c>
      <c r="B49" s="55"/>
    </row>
    <row r="50" spans="1:2" ht="27.75" customHeight="1">
      <c r="A50" s="54"/>
      <c r="B50" s="54"/>
    </row>
  </sheetData>
  <mergeCells count="24">
    <mergeCell ref="A12:D12"/>
    <mergeCell ref="A14:D14"/>
    <mergeCell ref="A15:D15"/>
    <mergeCell ref="A6:B6"/>
    <mergeCell ref="A8:D8"/>
    <mergeCell ref="A9:D9"/>
    <mergeCell ref="A10:D10"/>
    <mergeCell ref="A11:D11"/>
    <mergeCell ref="A13:D13"/>
    <mergeCell ref="A1:D1"/>
    <mergeCell ref="A2:B2"/>
    <mergeCell ref="A3:B3"/>
    <mergeCell ref="A4:B4"/>
    <mergeCell ref="A5:B5"/>
    <mergeCell ref="A41:D41"/>
    <mergeCell ref="A42:D42"/>
    <mergeCell ref="B44:D44"/>
    <mergeCell ref="A36:A38"/>
    <mergeCell ref="B36:B38"/>
    <mergeCell ref="A45:D45"/>
    <mergeCell ref="A50:B50"/>
    <mergeCell ref="A47:B47"/>
    <mergeCell ref="A48:B48"/>
    <mergeCell ref="A49:B49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98" orientation="portrait" horizontalDpi="200" verticalDpi="200" r:id="rId1"/>
  <rowBreaks count="1" manualBreakCount="1">
    <brk id="2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8"/>
  <sheetViews>
    <sheetView rightToLeft="1" view="pageBreakPreview" topLeftCell="A166" zoomScaleSheetLayoutView="100" workbookViewId="0">
      <selection activeCell="J34" sqref="J34"/>
    </sheetView>
  </sheetViews>
  <sheetFormatPr defaultColWidth="8.375" defaultRowHeight="24.95" customHeight="1"/>
  <cols>
    <col min="1" max="1" width="5.125" style="44" customWidth="1"/>
    <col min="2" max="3" width="14.375" style="41" customWidth="1"/>
    <col min="4" max="4" width="14" style="41" customWidth="1"/>
    <col min="5" max="5" width="14.875" style="41" customWidth="1"/>
    <col min="6" max="6" width="14.75" style="41" customWidth="1"/>
    <col min="7" max="7" width="15.875" style="41" customWidth="1"/>
    <col min="8" max="8" width="13.75" style="41" customWidth="1"/>
    <col min="9" max="9" width="14.375" style="41" customWidth="1"/>
    <col min="10" max="10" width="15.375" style="41" customWidth="1"/>
    <col min="11" max="16384" width="8.375" style="41"/>
  </cols>
  <sheetData>
    <row r="1" spans="1:10" ht="24.95" customHeight="1">
      <c r="A1" s="67" t="s">
        <v>136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24" customHeight="1">
      <c r="A2" s="36">
        <v>1</v>
      </c>
      <c r="B2" s="68" t="str">
        <f>ورقة1!$B$18</f>
        <v>تقديم وتركيب أطاريف أرصفة مسبقة الصنع عيار 300 كغ/م3 مع الحفر وكل مايلزم قياس 50*25*19/10سم.</v>
      </c>
      <c r="C2" s="68"/>
      <c r="D2" s="68"/>
      <c r="E2" s="68"/>
      <c r="F2" s="68"/>
      <c r="G2" s="68"/>
      <c r="H2" s="68"/>
      <c r="I2" s="68"/>
      <c r="J2" s="24" t="s">
        <v>130</v>
      </c>
    </row>
    <row r="3" spans="1:10" ht="24" customHeight="1">
      <c r="A3" s="35"/>
      <c r="B3" s="72" t="s">
        <v>41</v>
      </c>
      <c r="C3" s="72"/>
      <c r="D3" s="72"/>
      <c r="E3" s="72"/>
      <c r="F3" s="72"/>
      <c r="G3" s="72"/>
      <c r="H3" s="72"/>
      <c r="I3" s="72"/>
      <c r="J3" s="17">
        <v>800</v>
      </c>
    </row>
    <row r="4" spans="1:10" ht="24" customHeight="1">
      <c r="A4" s="35"/>
      <c r="B4" s="72" t="s">
        <v>42</v>
      </c>
      <c r="C4" s="72"/>
      <c r="D4" s="72"/>
      <c r="E4" s="72"/>
      <c r="F4" s="72"/>
      <c r="G4" s="72"/>
      <c r="H4" s="72"/>
      <c r="I4" s="72"/>
      <c r="J4" s="17">
        <v>215</v>
      </c>
    </row>
    <row r="5" spans="1:10" ht="24" customHeight="1">
      <c r="A5" s="35"/>
      <c r="B5" s="72" t="s">
        <v>43</v>
      </c>
      <c r="C5" s="72"/>
      <c r="D5" s="72"/>
      <c r="E5" s="72"/>
      <c r="F5" s="72"/>
      <c r="G5" s="72"/>
      <c r="H5" s="72"/>
      <c r="I5" s="72"/>
      <c r="J5" s="17">
        <v>250</v>
      </c>
    </row>
    <row r="6" spans="1:10" ht="24" customHeight="1">
      <c r="A6" s="35"/>
      <c r="B6" s="72" t="s">
        <v>44</v>
      </c>
      <c r="C6" s="72"/>
      <c r="D6" s="72"/>
      <c r="E6" s="72"/>
      <c r="F6" s="72"/>
      <c r="G6" s="72"/>
      <c r="H6" s="72"/>
      <c r="I6" s="72"/>
      <c r="J6" s="17">
        <v>80</v>
      </c>
    </row>
    <row r="7" spans="1:10" ht="24" customHeight="1">
      <c r="A7" s="35"/>
      <c r="B7" s="66" t="s">
        <v>45</v>
      </c>
      <c r="C7" s="66"/>
      <c r="D7" s="66"/>
      <c r="E7" s="66"/>
      <c r="F7" s="66"/>
      <c r="G7" s="66"/>
      <c r="H7" s="26"/>
      <c r="J7" s="27">
        <f>SUM(J3:J6)</f>
        <v>1345</v>
      </c>
    </row>
    <row r="8" spans="1:10" ht="24" customHeight="1">
      <c r="A8" s="35"/>
      <c r="B8" s="72" t="s">
        <v>46</v>
      </c>
      <c r="C8" s="72"/>
      <c r="D8" s="72"/>
      <c r="E8" s="72"/>
      <c r="F8" s="72"/>
      <c r="G8" s="72"/>
      <c r="H8" s="72"/>
      <c r="I8" s="72"/>
      <c r="J8" s="17">
        <f>0.15*J7</f>
        <v>201.75</v>
      </c>
    </row>
    <row r="9" spans="1:10" ht="24" customHeight="1">
      <c r="A9" s="35"/>
      <c r="B9" s="66" t="s">
        <v>47</v>
      </c>
      <c r="C9" s="66"/>
      <c r="D9" s="66"/>
      <c r="E9" s="66"/>
      <c r="F9" s="28"/>
      <c r="G9" s="18"/>
      <c r="J9" s="27">
        <f>SUM(J7:J8)</f>
        <v>1546.75</v>
      </c>
    </row>
    <row r="10" spans="1:10" ht="21.75" customHeight="1">
      <c r="A10" s="35"/>
      <c r="B10" s="26"/>
      <c r="C10" s="26"/>
      <c r="D10" s="26"/>
      <c r="E10" s="26"/>
      <c r="F10" s="26"/>
      <c r="G10" s="26"/>
      <c r="H10" s="26"/>
      <c r="I10" s="15" t="s">
        <v>48</v>
      </c>
      <c r="J10" s="16">
        <f>MROUND(J9,5)</f>
        <v>1545</v>
      </c>
    </row>
    <row r="11" spans="1:10" ht="24" customHeight="1">
      <c r="A11" s="36">
        <v>2</v>
      </c>
      <c r="B11" s="73" t="str">
        <f>ورقة1!$B$19</f>
        <v>تقديم وتركيب بلاط أرصفة .</v>
      </c>
      <c r="C11" s="73"/>
      <c r="D11" s="73"/>
      <c r="E11" s="73"/>
      <c r="F11" s="73"/>
      <c r="G11" s="73"/>
      <c r="H11" s="73"/>
      <c r="I11" s="73"/>
      <c r="J11" s="24" t="s">
        <v>125</v>
      </c>
    </row>
    <row r="12" spans="1:10" ht="24" customHeight="1">
      <c r="A12" s="35"/>
      <c r="B12" s="72" t="s">
        <v>49</v>
      </c>
      <c r="C12" s="72"/>
      <c r="D12" s="72"/>
      <c r="E12" s="72"/>
      <c r="F12" s="72"/>
      <c r="G12" s="72"/>
      <c r="H12" s="72"/>
      <c r="I12" s="72"/>
      <c r="J12" s="17">
        <v>750</v>
      </c>
    </row>
    <row r="13" spans="1:10" ht="24" customHeight="1">
      <c r="A13" s="35"/>
      <c r="B13" s="72" t="s">
        <v>50</v>
      </c>
      <c r="C13" s="72"/>
      <c r="D13" s="72"/>
      <c r="E13" s="72"/>
      <c r="F13" s="72"/>
      <c r="G13" s="72"/>
      <c r="H13" s="72"/>
      <c r="I13" s="72"/>
      <c r="J13" s="17">
        <v>90</v>
      </c>
    </row>
    <row r="14" spans="1:10" ht="24" customHeight="1">
      <c r="A14" s="35"/>
      <c r="B14" s="72" t="s">
        <v>51</v>
      </c>
      <c r="C14" s="72"/>
      <c r="D14" s="72"/>
      <c r="E14" s="72"/>
      <c r="F14" s="72"/>
      <c r="G14" s="72"/>
      <c r="H14" s="39"/>
      <c r="I14" s="39"/>
      <c r="J14" s="17">
        <v>18</v>
      </c>
    </row>
    <row r="15" spans="1:10" ht="24" customHeight="1">
      <c r="A15" s="35"/>
      <c r="B15" s="72" t="s">
        <v>52</v>
      </c>
      <c r="C15" s="72"/>
      <c r="D15" s="72"/>
      <c r="E15" s="72"/>
      <c r="F15" s="72"/>
      <c r="G15" s="72"/>
      <c r="H15" s="72"/>
      <c r="I15" s="72"/>
      <c r="J15" s="17">
        <v>150</v>
      </c>
    </row>
    <row r="16" spans="1:10" ht="24" customHeight="1">
      <c r="A16" s="35"/>
      <c r="B16" s="72" t="s">
        <v>53</v>
      </c>
      <c r="C16" s="72"/>
      <c r="D16" s="72"/>
      <c r="E16" s="72"/>
      <c r="F16" s="72"/>
      <c r="G16" s="72"/>
      <c r="H16" s="72"/>
      <c r="I16" s="39"/>
      <c r="J16" s="17">
        <v>24</v>
      </c>
    </row>
    <row r="17" spans="1:10" ht="24" customHeight="1">
      <c r="A17" s="35"/>
      <c r="B17" s="72" t="s">
        <v>54</v>
      </c>
      <c r="C17" s="70"/>
      <c r="D17" s="70"/>
      <c r="E17" s="70"/>
      <c r="F17" s="70"/>
      <c r="G17" s="70"/>
      <c r="H17" s="70"/>
      <c r="I17" s="70"/>
      <c r="J17" s="17">
        <v>151</v>
      </c>
    </row>
    <row r="18" spans="1:10" ht="24" customHeight="1">
      <c r="A18" s="35"/>
      <c r="B18" s="72" t="s">
        <v>55</v>
      </c>
      <c r="C18" s="72"/>
      <c r="D18" s="72"/>
      <c r="E18" s="72"/>
      <c r="F18" s="72"/>
      <c r="G18" s="72"/>
      <c r="H18" s="40"/>
      <c r="I18" s="40"/>
      <c r="J18" s="17">
        <v>9</v>
      </c>
    </row>
    <row r="19" spans="1:10" ht="24" customHeight="1">
      <c r="A19" s="35"/>
      <c r="B19" s="72" t="s">
        <v>56</v>
      </c>
      <c r="C19" s="72"/>
      <c r="D19" s="72"/>
      <c r="E19" s="72"/>
      <c r="F19" s="72"/>
      <c r="G19" s="72"/>
      <c r="H19" s="72"/>
      <c r="I19" s="72"/>
      <c r="J19" s="17">
        <v>15</v>
      </c>
    </row>
    <row r="20" spans="1:10" ht="24" customHeight="1">
      <c r="A20" s="35"/>
      <c r="B20" s="72" t="s">
        <v>57</v>
      </c>
      <c r="C20" s="72"/>
      <c r="D20" s="72"/>
      <c r="E20" s="72"/>
      <c r="F20" s="72"/>
      <c r="G20" s="72"/>
      <c r="H20" s="72"/>
      <c r="I20" s="72"/>
      <c r="J20" s="17">
        <v>160</v>
      </c>
    </row>
    <row r="21" spans="1:10" ht="24" customHeight="1">
      <c r="A21" s="35"/>
      <c r="B21" s="72" t="s">
        <v>58</v>
      </c>
      <c r="C21" s="72"/>
      <c r="D21" s="72"/>
      <c r="E21" s="72"/>
      <c r="F21" s="72"/>
      <c r="G21" s="72"/>
      <c r="H21" s="72"/>
      <c r="I21" s="72"/>
      <c r="J21" s="17">
        <v>34</v>
      </c>
    </row>
    <row r="22" spans="1:10" ht="24" customHeight="1">
      <c r="A22" s="35"/>
      <c r="B22" s="66" t="s">
        <v>45</v>
      </c>
      <c r="C22" s="66"/>
      <c r="D22" s="66"/>
      <c r="E22" s="66"/>
      <c r="F22" s="66"/>
      <c r="G22" s="66"/>
      <c r="H22" s="26"/>
      <c r="J22" s="27">
        <f>SUM(J12:J21)</f>
        <v>1401</v>
      </c>
    </row>
    <row r="23" spans="1:10" ht="24" customHeight="1">
      <c r="A23" s="35"/>
      <c r="B23" s="72" t="s">
        <v>46</v>
      </c>
      <c r="C23" s="70"/>
      <c r="D23" s="70"/>
      <c r="E23" s="70"/>
      <c r="F23" s="70"/>
      <c r="G23" s="70"/>
      <c r="H23" s="70"/>
      <c r="I23" s="70"/>
      <c r="J23" s="17">
        <f>0.15*J22</f>
        <v>210.15</v>
      </c>
    </row>
    <row r="24" spans="1:10" ht="24" customHeight="1">
      <c r="A24" s="35"/>
      <c r="B24" s="66" t="s">
        <v>47</v>
      </c>
      <c r="C24" s="66"/>
      <c r="D24" s="66"/>
      <c r="E24" s="66"/>
      <c r="F24" s="28"/>
      <c r="G24" s="18"/>
      <c r="J24" s="27">
        <f>SUM(J22:J23)</f>
        <v>1611.15</v>
      </c>
    </row>
    <row r="25" spans="1:10" ht="21.75" customHeight="1">
      <c r="A25" s="35"/>
      <c r="B25" s="26"/>
      <c r="C25" s="26"/>
      <c r="D25" s="26"/>
      <c r="E25" s="26"/>
      <c r="F25" s="26"/>
      <c r="G25" s="26"/>
      <c r="H25" s="26"/>
      <c r="I25" s="15" t="s">
        <v>48</v>
      </c>
      <c r="J25" s="16">
        <f>MROUND(J24,5)</f>
        <v>1610</v>
      </c>
    </row>
    <row r="26" spans="1:10" ht="24" customHeight="1">
      <c r="A26" s="36">
        <v>3</v>
      </c>
      <c r="B26" s="68" t="str">
        <f>ورقة1!$B$20</f>
        <v>تقديم وتركيب أطاريف أرصفة انترلوك بألوان متناوبة ارتفاع 25 سم  وعرض في الأعلى 10 سم ومن الأسفل 15 سم.</v>
      </c>
      <c r="C26" s="68"/>
      <c r="D26" s="68"/>
      <c r="E26" s="68"/>
      <c r="F26" s="68"/>
      <c r="G26" s="68"/>
      <c r="H26" s="68"/>
      <c r="I26" s="68"/>
      <c r="J26" s="24" t="s">
        <v>130</v>
      </c>
    </row>
    <row r="27" spans="1:10" ht="24" customHeight="1">
      <c r="A27" s="35"/>
      <c r="B27" s="72" t="s">
        <v>41</v>
      </c>
      <c r="C27" s="72"/>
      <c r="D27" s="72"/>
      <c r="E27" s="72"/>
      <c r="F27" s="72"/>
      <c r="G27" s="72"/>
      <c r="H27" s="72"/>
      <c r="I27" s="72"/>
      <c r="J27" s="17">
        <v>800</v>
      </c>
    </row>
    <row r="28" spans="1:10" ht="24" customHeight="1">
      <c r="A28" s="35"/>
      <c r="B28" s="72" t="s">
        <v>59</v>
      </c>
      <c r="C28" s="72"/>
      <c r="D28" s="72"/>
      <c r="E28" s="72"/>
      <c r="F28" s="72"/>
      <c r="G28" s="72"/>
      <c r="H28" s="72"/>
      <c r="I28" s="72"/>
      <c r="J28" s="17">
        <v>150</v>
      </c>
    </row>
    <row r="29" spans="1:10" ht="24" customHeight="1">
      <c r="A29" s="35"/>
      <c r="B29" s="72" t="s">
        <v>60</v>
      </c>
      <c r="C29" s="72"/>
      <c r="D29" s="72"/>
      <c r="E29" s="72"/>
      <c r="F29" s="72"/>
      <c r="G29" s="72"/>
      <c r="H29" s="72"/>
      <c r="I29" s="72"/>
      <c r="J29" s="17">
        <v>187.2</v>
      </c>
    </row>
    <row r="30" spans="1:10" ht="24" customHeight="1">
      <c r="A30" s="35"/>
      <c r="B30" s="72" t="s">
        <v>44</v>
      </c>
      <c r="C30" s="72"/>
      <c r="D30" s="72"/>
      <c r="E30" s="72"/>
      <c r="F30" s="72"/>
      <c r="G30" s="72"/>
      <c r="H30" s="72"/>
      <c r="I30" s="72"/>
      <c r="J30" s="17">
        <v>80</v>
      </c>
    </row>
    <row r="31" spans="1:10" ht="24" customHeight="1">
      <c r="A31" s="35"/>
      <c r="B31" s="66" t="s">
        <v>45</v>
      </c>
      <c r="C31" s="66"/>
      <c r="D31" s="66"/>
      <c r="E31" s="66"/>
      <c r="F31" s="66"/>
      <c r="G31" s="66"/>
      <c r="H31" s="26"/>
      <c r="J31" s="27">
        <f>SUM(J27:J30)</f>
        <v>1217.2</v>
      </c>
    </row>
    <row r="32" spans="1:10" ht="24" customHeight="1">
      <c r="A32" s="35"/>
      <c r="B32" s="72" t="s">
        <v>46</v>
      </c>
      <c r="C32" s="72"/>
      <c r="D32" s="72"/>
      <c r="E32" s="72"/>
      <c r="F32" s="72"/>
      <c r="G32" s="72"/>
      <c r="H32" s="72"/>
      <c r="I32" s="72"/>
      <c r="J32" s="17">
        <f>0.15*J31</f>
        <v>182.58</v>
      </c>
    </row>
    <row r="33" spans="1:10" ht="24" customHeight="1">
      <c r="A33" s="35"/>
      <c r="B33" s="66" t="s">
        <v>47</v>
      </c>
      <c r="C33" s="66"/>
      <c r="D33" s="66"/>
      <c r="E33" s="66"/>
      <c r="F33" s="28"/>
      <c r="G33" s="18"/>
      <c r="J33" s="27">
        <f>SUM(J31:J32)</f>
        <v>1399.78</v>
      </c>
    </row>
    <row r="34" spans="1:10" ht="21.75" customHeight="1">
      <c r="A34" s="35"/>
      <c r="B34" s="26"/>
      <c r="C34" s="26"/>
      <c r="D34" s="26"/>
      <c r="E34" s="26"/>
      <c r="F34" s="26"/>
      <c r="G34" s="26"/>
      <c r="H34" s="26"/>
      <c r="I34" s="15" t="s">
        <v>48</v>
      </c>
      <c r="J34" s="16">
        <f>MROUND(J33,5)</f>
        <v>1400</v>
      </c>
    </row>
    <row r="35" spans="1:10" ht="24" customHeight="1">
      <c r="A35" s="36">
        <v>4</v>
      </c>
      <c r="B35" s="68" t="str">
        <f>ورقة1!$B$21</f>
        <v>تقديم وتركيب بلاط انترلوك سماكة 6 سم وبألوان تحددها الإدارة.</v>
      </c>
      <c r="C35" s="68"/>
      <c r="D35" s="68"/>
      <c r="E35" s="68"/>
      <c r="F35" s="68"/>
      <c r="G35" s="68"/>
      <c r="H35" s="68"/>
      <c r="I35" s="68"/>
      <c r="J35" s="24" t="s">
        <v>125</v>
      </c>
    </row>
    <row r="36" spans="1:10" ht="24" customHeight="1">
      <c r="A36" s="35"/>
      <c r="B36" s="72" t="s">
        <v>143</v>
      </c>
      <c r="C36" s="72"/>
      <c r="D36" s="72"/>
      <c r="E36" s="72"/>
      <c r="F36" s="72"/>
      <c r="G36" s="72"/>
      <c r="H36" s="72"/>
      <c r="I36" s="72"/>
      <c r="J36" s="17">
        <v>850</v>
      </c>
    </row>
    <row r="37" spans="1:10" ht="23.25" customHeight="1">
      <c r="A37" s="35"/>
      <c r="B37" s="72" t="s">
        <v>44</v>
      </c>
      <c r="C37" s="72"/>
      <c r="D37" s="72"/>
      <c r="E37" s="72"/>
      <c r="F37" s="72"/>
      <c r="G37" s="72"/>
      <c r="H37" s="72"/>
      <c r="I37" s="72"/>
      <c r="J37" s="17">
        <v>75</v>
      </c>
    </row>
    <row r="38" spans="1:10" ht="24" customHeight="1">
      <c r="A38" s="35"/>
      <c r="B38" s="72" t="s">
        <v>142</v>
      </c>
      <c r="C38" s="72"/>
      <c r="D38" s="72"/>
      <c r="E38" s="72"/>
      <c r="F38" s="72"/>
      <c r="G38" s="72"/>
      <c r="H38" s="72"/>
      <c r="I38" s="72"/>
      <c r="J38" s="17">
        <v>230</v>
      </c>
    </row>
    <row r="39" spans="1:10" ht="24" customHeight="1">
      <c r="A39" s="35"/>
      <c r="B39" s="72" t="s">
        <v>141</v>
      </c>
      <c r="C39" s="72"/>
      <c r="D39" s="72"/>
      <c r="E39" s="72"/>
      <c r="F39" s="72"/>
      <c r="G39" s="72"/>
      <c r="H39" s="39"/>
      <c r="I39" s="39"/>
      <c r="J39" s="17">
        <v>30</v>
      </c>
    </row>
    <row r="40" spans="1:10" ht="24" customHeight="1">
      <c r="A40" s="35"/>
      <c r="B40" s="72" t="s">
        <v>62</v>
      </c>
      <c r="C40" s="72"/>
      <c r="D40" s="72"/>
      <c r="E40" s="72"/>
      <c r="F40" s="72"/>
      <c r="G40" s="72"/>
      <c r="H40" s="39"/>
      <c r="I40" s="39"/>
      <c r="J40" s="17">
        <v>25</v>
      </c>
    </row>
    <row r="41" spans="1:10" ht="24" customHeight="1">
      <c r="A41" s="35"/>
      <c r="B41" s="72" t="s">
        <v>63</v>
      </c>
      <c r="C41" s="72"/>
      <c r="D41" s="72"/>
      <c r="E41" s="72"/>
      <c r="F41" s="72"/>
      <c r="G41" s="72"/>
      <c r="H41" s="72"/>
      <c r="I41" s="72"/>
      <c r="J41" s="17">
        <v>140</v>
      </c>
    </row>
    <row r="42" spans="1:10" ht="24" customHeight="1">
      <c r="A42" s="35"/>
      <c r="B42" s="66" t="s">
        <v>45</v>
      </c>
      <c r="C42" s="66"/>
      <c r="D42" s="66"/>
      <c r="E42" s="66"/>
      <c r="F42" s="66"/>
      <c r="G42" s="66"/>
      <c r="H42" s="26"/>
      <c r="J42" s="27">
        <f>SUM(J36:J41)</f>
        <v>1350</v>
      </c>
    </row>
    <row r="43" spans="1:10" ht="23.25" customHeight="1">
      <c r="A43" s="35"/>
      <c r="B43" s="72" t="s">
        <v>46</v>
      </c>
      <c r="C43" s="72"/>
      <c r="D43" s="72"/>
      <c r="E43" s="72"/>
      <c r="F43" s="72"/>
      <c r="G43" s="72"/>
      <c r="H43" s="72"/>
      <c r="I43" s="72"/>
      <c r="J43" s="17">
        <f>0.15*J42</f>
        <v>202.5</v>
      </c>
    </row>
    <row r="44" spans="1:10" ht="24" customHeight="1">
      <c r="A44" s="35"/>
      <c r="B44" s="66" t="s">
        <v>47</v>
      </c>
      <c r="C44" s="66"/>
      <c r="D44" s="66"/>
      <c r="E44" s="66"/>
      <c r="F44" s="28"/>
      <c r="G44" s="18"/>
      <c r="J44" s="27">
        <f>SUM(J42:J43)</f>
        <v>1552.5</v>
      </c>
    </row>
    <row r="45" spans="1:10" ht="21" customHeight="1">
      <c r="A45" s="35"/>
      <c r="B45" s="26"/>
      <c r="C45" s="26"/>
      <c r="D45" s="26"/>
      <c r="E45" s="26"/>
      <c r="F45" s="26"/>
      <c r="G45" s="26"/>
      <c r="H45" s="26"/>
      <c r="I45" s="15" t="s">
        <v>48</v>
      </c>
      <c r="J45" s="16">
        <f>MROUND(J44,5)</f>
        <v>1555</v>
      </c>
    </row>
    <row r="46" spans="1:10" ht="27" customHeight="1">
      <c r="A46" s="36">
        <v>5</v>
      </c>
      <c r="B46" s="68" t="str">
        <f>ورقة1!$B$22</f>
        <v>إنشاء وترميم رصيف بيتوني  عيار /300/ سماكة وسطية 10سم مع كل مايلزم.</v>
      </c>
      <c r="C46" s="68"/>
      <c r="D46" s="68"/>
      <c r="E46" s="68"/>
      <c r="F46" s="68"/>
      <c r="G46" s="68"/>
      <c r="H46" s="68"/>
      <c r="I46" s="68"/>
      <c r="J46" s="24" t="s">
        <v>125</v>
      </c>
    </row>
    <row r="47" spans="1:10" ht="27" customHeight="1">
      <c r="A47" s="35"/>
      <c r="B47" s="69" t="s">
        <v>132</v>
      </c>
      <c r="C47" s="70"/>
      <c r="D47" s="70"/>
      <c r="E47" s="70"/>
      <c r="F47" s="70"/>
      <c r="G47" s="70"/>
      <c r="H47" s="70"/>
      <c r="I47" s="70"/>
      <c r="J47" s="17">
        <v>1150</v>
      </c>
    </row>
    <row r="48" spans="1:10" s="42" customFormat="1" ht="27" customHeight="1">
      <c r="A48" s="38"/>
      <c r="B48" s="69" t="s">
        <v>110</v>
      </c>
      <c r="C48" s="70"/>
      <c r="D48" s="70"/>
      <c r="E48" s="70"/>
      <c r="F48" s="70"/>
      <c r="G48" s="70"/>
      <c r="H48" s="70"/>
      <c r="I48" s="70"/>
      <c r="J48" s="22">
        <v>450</v>
      </c>
    </row>
    <row r="49" spans="1:10" s="42" customFormat="1" ht="27" customHeight="1">
      <c r="A49" s="38"/>
      <c r="B49" s="72" t="s">
        <v>61</v>
      </c>
      <c r="C49" s="72"/>
      <c r="D49" s="72"/>
      <c r="E49" s="72"/>
      <c r="F49" s="72"/>
      <c r="G49" s="72"/>
      <c r="H49" s="40"/>
      <c r="I49" s="40"/>
      <c r="J49" s="22">
        <v>30</v>
      </c>
    </row>
    <row r="50" spans="1:10" ht="27" customHeight="1">
      <c r="A50" s="35"/>
      <c r="B50" s="69" t="s">
        <v>133</v>
      </c>
      <c r="C50" s="70"/>
      <c r="D50" s="70"/>
      <c r="E50" s="70"/>
      <c r="F50" s="70"/>
      <c r="G50" s="70"/>
      <c r="H50" s="70"/>
      <c r="I50" s="70"/>
      <c r="J50" s="17">
        <v>160</v>
      </c>
    </row>
    <row r="51" spans="1:10" ht="27" customHeight="1">
      <c r="A51" s="35"/>
      <c r="B51" s="66" t="s">
        <v>45</v>
      </c>
      <c r="C51" s="66"/>
      <c r="D51" s="66"/>
      <c r="E51" s="66"/>
      <c r="F51" s="66"/>
      <c r="G51" s="66"/>
      <c r="H51" s="26"/>
      <c r="I51" s="26"/>
      <c r="J51" s="27">
        <f>SUM(J47:J50)</f>
        <v>1790</v>
      </c>
    </row>
    <row r="52" spans="1:10" ht="27" customHeight="1">
      <c r="A52" s="65"/>
      <c r="B52" s="32" t="s">
        <v>46</v>
      </c>
      <c r="C52" s="32"/>
      <c r="D52" s="32"/>
      <c r="E52" s="32"/>
      <c r="F52" s="32"/>
      <c r="G52" s="21"/>
      <c r="H52" s="17"/>
      <c r="J52" s="17">
        <f>0.15*J51</f>
        <v>268.5</v>
      </c>
    </row>
    <row r="53" spans="1:10" ht="27" customHeight="1">
      <c r="A53" s="65"/>
      <c r="B53" s="66" t="s">
        <v>47</v>
      </c>
      <c r="C53" s="66"/>
      <c r="D53" s="66"/>
      <c r="E53" s="66"/>
      <c r="F53" s="28"/>
      <c r="G53" s="18"/>
      <c r="J53" s="27">
        <f>SUM(J51:J52)</f>
        <v>2058.5</v>
      </c>
    </row>
    <row r="54" spans="1:10" ht="27" customHeight="1">
      <c r="A54" s="35"/>
      <c r="B54" s="26"/>
      <c r="C54" s="26"/>
      <c r="D54" s="26"/>
      <c r="E54" s="26"/>
      <c r="F54" s="26"/>
      <c r="G54" s="26"/>
      <c r="H54" s="26"/>
      <c r="I54" s="15" t="s">
        <v>48</v>
      </c>
      <c r="J54" s="16">
        <f>MROUND(J53,5)</f>
        <v>2060</v>
      </c>
    </row>
    <row r="55" spans="1:10" ht="27" customHeight="1">
      <c r="A55" s="36">
        <v>6</v>
      </c>
      <c r="B55" s="68" t="str">
        <f>ورقة1!$B$23</f>
        <v>تقديم وتركيب قساطيل إسمنتية من البيتون العادي قطر 20 سم مع الحفر بكل مايلزم.</v>
      </c>
      <c r="C55" s="68"/>
      <c r="D55" s="68"/>
      <c r="E55" s="68"/>
      <c r="F55" s="68"/>
      <c r="G55" s="68"/>
      <c r="H55" s="68"/>
      <c r="I55" s="68"/>
      <c r="J55" s="24" t="s">
        <v>130</v>
      </c>
    </row>
    <row r="56" spans="1:10" ht="27" customHeight="1">
      <c r="A56" s="35"/>
      <c r="B56" s="78" t="s">
        <v>64</v>
      </c>
      <c r="C56" s="78"/>
      <c r="D56" s="78"/>
      <c r="E56" s="78"/>
      <c r="F56" s="28"/>
      <c r="G56" s="18"/>
      <c r="J56" s="17">
        <v>253</v>
      </c>
    </row>
    <row r="57" spans="1:10" ht="27" customHeight="1">
      <c r="A57" s="35"/>
      <c r="B57" s="79" t="s">
        <v>65</v>
      </c>
      <c r="C57" s="79"/>
      <c r="D57" s="79"/>
      <c r="E57" s="79"/>
      <c r="F57" s="79"/>
      <c r="G57" s="80"/>
      <c r="H57" s="80"/>
      <c r="I57" s="80"/>
      <c r="J57" s="17">
        <v>1150</v>
      </c>
    </row>
    <row r="58" spans="1:10" ht="27" customHeight="1">
      <c r="A58" s="35"/>
      <c r="B58" s="78" t="s">
        <v>66</v>
      </c>
      <c r="C58" s="78"/>
      <c r="D58" s="78"/>
      <c r="E58" s="78"/>
      <c r="F58" s="28"/>
      <c r="G58" s="18"/>
      <c r="J58" s="17">
        <v>200</v>
      </c>
    </row>
    <row r="59" spans="1:10" ht="27" customHeight="1">
      <c r="A59" s="35"/>
      <c r="B59" s="78" t="s">
        <v>67</v>
      </c>
      <c r="C59" s="78"/>
      <c r="D59" s="78"/>
      <c r="E59" s="78"/>
      <c r="F59" s="28"/>
      <c r="G59" s="18"/>
      <c r="J59" s="17">
        <v>60</v>
      </c>
    </row>
    <row r="60" spans="1:10" ht="27" customHeight="1">
      <c r="A60" s="35"/>
      <c r="B60" s="78" t="s">
        <v>68</v>
      </c>
      <c r="C60" s="78"/>
      <c r="D60" s="78"/>
      <c r="E60" s="78"/>
      <c r="F60" s="28"/>
      <c r="G60" s="18"/>
      <c r="J60" s="17">
        <v>60</v>
      </c>
    </row>
    <row r="61" spans="1:10" ht="27" customHeight="1">
      <c r="A61" s="35"/>
      <c r="B61" s="66" t="s">
        <v>45</v>
      </c>
      <c r="C61" s="66"/>
      <c r="D61" s="66"/>
      <c r="E61" s="66"/>
      <c r="F61" s="66"/>
      <c r="G61" s="66"/>
      <c r="H61" s="26"/>
      <c r="J61" s="27">
        <f>SUM(J56:J60)</f>
        <v>1723</v>
      </c>
    </row>
    <row r="62" spans="1:10" ht="27" customHeight="1">
      <c r="A62" s="35"/>
      <c r="B62" s="78" t="s">
        <v>46</v>
      </c>
      <c r="C62" s="78"/>
      <c r="D62" s="78"/>
      <c r="E62" s="78"/>
      <c r="F62" s="28"/>
      <c r="G62" s="18"/>
      <c r="J62" s="17">
        <f>0.15*J61</f>
        <v>258.45</v>
      </c>
    </row>
    <row r="63" spans="1:10" ht="27" customHeight="1">
      <c r="A63" s="35"/>
      <c r="B63" s="66" t="s">
        <v>47</v>
      </c>
      <c r="C63" s="66"/>
      <c r="D63" s="66"/>
      <c r="E63" s="66"/>
      <c r="F63" s="28"/>
      <c r="G63" s="18"/>
      <c r="J63" s="27">
        <f>J61+J62</f>
        <v>1981.45</v>
      </c>
    </row>
    <row r="64" spans="1:10" ht="27" customHeight="1">
      <c r="A64" s="35"/>
      <c r="B64" s="77"/>
      <c r="C64" s="77"/>
      <c r="D64" s="77"/>
      <c r="E64" s="77"/>
      <c r="F64" s="26"/>
      <c r="G64" s="26"/>
      <c r="H64" s="26"/>
      <c r="I64" s="15" t="s">
        <v>48</v>
      </c>
      <c r="J64" s="16">
        <v>1980</v>
      </c>
    </row>
    <row r="65" spans="1:10" ht="27" customHeight="1">
      <c r="A65" s="36">
        <v>7</v>
      </c>
      <c r="B65" s="68" t="str">
        <f>ورقة1!$B$24</f>
        <v>تقديم وتركيب قساطيل إسمنتية من البيتون العادي قطر 30 سم مع الحفر بكل مايلزم.</v>
      </c>
      <c r="C65" s="68"/>
      <c r="D65" s="68"/>
      <c r="E65" s="68"/>
      <c r="F65" s="68"/>
      <c r="G65" s="68"/>
      <c r="H65" s="68"/>
      <c r="I65" s="68"/>
      <c r="J65" s="24" t="s">
        <v>130</v>
      </c>
    </row>
    <row r="66" spans="1:10" ht="27" customHeight="1">
      <c r="A66" s="35"/>
      <c r="B66" s="78" t="s">
        <v>64</v>
      </c>
      <c r="C66" s="78"/>
      <c r="D66" s="78"/>
      <c r="E66" s="78"/>
      <c r="F66" s="28"/>
      <c r="G66" s="18"/>
      <c r="J66" s="17">
        <v>407</v>
      </c>
    </row>
    <row r="67" spans="1:10" ht="27" customHeight="1">
      <c r="A67" s="35"/>
      <c r="B67" s="79" t="s">
        <v>65</v>
      </c>
      <c r="C67" s="79"/>
      <c r="D67" s="79"/>
      <c r="E67" s="79"/>
      <c r="F67" s="79"/>
      <c r="G67" s="80"/>
      <c r="H67" s="80"/>
      <c r="I67" s="80"/>
      <c r="J67" s="17">
        <v>1500</v>
      </c>
    </row>
    <row r="68" spans="1:10" ht="27" customHeight="1">
      <c r="A68" s="35"/>
      <c r="B68" s="78" t="s">
        <v>66</v>
      </c>
      <c r="C68" s="78"/>
      <c r="D68" s="78"/>
      <c r="E68" s="78"/>
      <c r="F68" s="28"/>
      <c r="G68" s="18"/>
      <c r="J68" s="17">
        <v>250</v>
      </c>
    </row>
    <row r="69" spans="1:10" ht="27" customHeight="1">
      <c r="A69" s="35"/>
      <c r="B69" s="78" t="s">
        <v>67</v>
      </c>
      <c r="C69" s="78"/>
      <c r="D69" s="78"/>
      <c r="E69" s="78"/>
      <c r="F69" s="39"/>
      <c r="G69" s="39"/>
      <c r="H69" s="39"/>
      <c r="I69" s="39"/>
      <c r="J69" s="17">
        <v>90</v>
      </c>
    </row>
    <row r="70" spans="1:10" ht="27" customHeight="1">
      <c r="A70" s="35"/>
      <c r="B70" s="78" t="s">
        <v>68</v>
      </c>
      <c r="C70" s="78"/>
      <c r="D70" s="78"/>
      <c r="E70" s="78"/>
      <c r="F70" s="39"/>
      <c r="G70" s="39"/>
      <c r="H70" s="39"/>
      <c r="I70" s="39"/>
      <c r="J70" s="17">
        <v>80</v>
      </c>
    </row>
    <row r="71" spans="1:10" ht="21.75" customHeight="1">
      <c r="A71" s="35"/>
      <c r="B71" s="66" t="s">
        <v>45</v>
      </c>
      <c r="C71" s="66"/>
      <c r="D71" s="66"/>
      <c r="E71" s="66"/>
      <c r="F71" s="66"/>
      <c r="G71" s="66"/>
      <c r="H71" s="26"/>
      <c r="J71" s="27">
        <f>SUM(J66:J70)</f>
        <v>2327</v>
      </c>
    </row>
    <row r="72" spans="1:10" ht="23.25" customHeight="1">
      <c r="A72" s="35"/>
      <c r="B72" s="78" t="s">
        <v>46</v>
      </c>
      <c r="C72" s="78"/>
      <c r="D72" s="78"/>
      <c r="E72" s="78"/>
      <c r="F72" s="39"/>
      <c r="G72" s="39"/>
      <c r="H72" s="39"/>
      <c r="I72" s="39"/>
      <c r="J72" s="17">
        <f>J71*0.15</f>
        <v>349.05</v>
      </c>
    </row>
    <row r="73" spans="1:10" ht="27" customHeight="1">
      <c r="A73" s="35"/>
      <c r="B73" s="66" t="s">
        <v>47</v>
      </c>
      <c r="C73" s="66"/>
      <c r="D73" s="66"/>
      <c r="E73" s="66"/>
      <c r="F73" s="28"/>
      <c r="G73" s="18"/>
      <c r="J73" s="27">
        <f>SUM(J71:J72)</f>
        <v>2676.05</v>
      </c>
    </row>
    <row r="74" spans="1:10" ht="27" customHeight="1">
      <c r="A74" s="35"/>
      <c r="B74" s="77"/>
      <c r="C74" s="77"/>
      <c r="D74" s="77"/>
      <c r="E74" s="77"/>
      <c r="F74" s="26"/>
      <c r="G74" s="26"/>
      <c r="H74" s="26"/>
      <c r="I74" s="15" t="s">
        <v>48</v>
      </c>
      <c r="J74" s="16">
        <v>2675</v>
      </c>
    </row>
    <row r="75" spans="1:10" ht="46.5" customHeight="1">
      <c r="A75" s="37" t="s">
        <v>131</v>
      </c>
      <c r="B75" s="81" t="s">
        <v>134</v>
      </c>
      <c r="C75" s="81"/>
      <c r="D75" s="81"/>
      <c r="E75" s="81"/>
      <c r="F75" s="81"/>
      <c r="G75" s="81"/>
      <c r="H75" s="81"/>
      <c r="I75" s="81"/>
      <c r="J75" s="24" t="s">
        <v>130</v>
      </c>
    </row>
    <row r="76" spans="1:10" ht="27" customHeight="1">
      <c r="A76" s="35"/>
      <c r="B76" s="77"/>
      <c r="C76" s="77"/>
      <c r="D76" s="77"/>
      <c r="E76" s="77"/>
      <c r="F76" s="77"/>
      <c r="G76" s="77"/>
      <c r="H76" s="77"/>
      <c r="I76" s="25" t="s">
        <v>69</v>
      </c>
      <c r="J76" s="25" t="s">
        <v>70</v>
      </c>
    </row>
    <row r="77" spans="1:10" ht="39" customHeight="1">
      <c r="A77" s="35"/>
      <c r="B77" s="19"/>
      <c r="C77" s="19"/>
      <c r="D77" s="19"/>
      <c r="E77" s="19"/>
      <c r="F77" s="19"/>
      <c r="G77" s="19"/>
      <c r="H77" s="19"/>
      <c r="I77" s="29" t="s">
        <v>71</v>
      </c>
      <c r="J77" s="29" t="s">
        <v>72</v>
      </c>
    </row>
    <row r="78" spans="1:10" ht="27" customHeight="1">
      <c r="A78" s="35"/>
      <c r="B78" s="69" t="s">
        <v>73</v>
      </c>
      <c r="C78" s="69"/>
      <c r="D78" s="69"/>
      <c r="E78" s="69"/>
      <c r="F78" s="69"/>
      <c r="G78" s="69"/>
      <c r="H78" s="26"/>
      <c r="I78" s="17">
        <v>1400</v>
      </c>
      <c r="J78" s="17">
        <v>2100</v>
      </c>
    </row>
    <row r="79" spans="1:10" ht="27" customHeight="1">
      <c r="A79" s="35"/>
      <c r="B79" s="69" t="s">
        <v>74</v>
      </c>
      <c r="C79" s="69"/>
      <c r="D79" s="69"/>
      <c r="E79" s="69"/>
      <c r="F79" s="69"/>
      <c r="G79" s="69"/>
      <c r="H79" s="26"/>
      <c r="I79" s="17">
        <v>380</v>
      </c>
      <c r="J79" s="17">
        <v>495</v>
      </c>
    </row>
    <row r="80" spans="1:10" ht="27" customHeight="1">
      <c r="A80" s="35"/>
      <c r="B80" s="69" t="s">
        <v>75</v>
      </c>
      <c r="C80" s="69"/>
      <c r="D80" s="69"/>
      <c r="E80" s="69"/>
      <c r="F80" s="69"/>
      <c r="G80" s="69"/>
      <c r="H80" s="26"/>
      <c r="I80" s="17">
        <v>185</v>
      </c>
      <c r="J80" s="17">
        <v>325</v>
      </c>
    </row>
    <row r="81" spans="1:10" ht="21.75" customHeight="1">
      <c r="A81" s="35"/>
      <c r="B81" s="66" t="s">
        <v>45</v>
      </c>
      <c r="C81" s="66"/>
      <c r="D81" s="66"/>
      <c r="E81" s="66"/>
      <c r="F81" s="66"/>
      <c r="G81" s="66"/>
      <c r="H81" s="26"/>
      <c r="I81" s="17">
        <f>SUM(I78:I80)</f>
        <v>1965</v>
      </c>
      <c r="J81" s="17">
        <f>SUM(J78:J80)</f>
        <v>2920</v>
      </c>
    </row>
    <row r="82" spans="1:10" ht="22.5" customHeight="1">
      <c r="A82" s="35"/>
      <c r="B82" s="69" t="s">
        <v>46</v>
      </c>
      <c r="C82" s="69"/>
      <c r="D82" s="69"/>
      <c r="E82" s="74"/>
      <c r="F82" s="18"/>
      <c r="G82" s="21"/>
      <c r="H82" s="26"/>
      <c r="I82" s="17">
        <f>0.15*I81</f>
        <v>294.75</v>
      </c>
      <c r="J82" s="17">
        <f>0.15*J81</f>
        <v>438</v>
      </c>
    </row>
    <row r="83" spans="1:10" ht="27" customHeight="1">
      <c r="A83" s="35"/>
      <c r="B83" s="66" t="s">
        <v>47</v>
      </c>
      <c r="C83" s="66"/>
      <c r="D83" s="66"/>
      <c r="E83" s="66"/>
      <c r="F83" s="21"/>
      <c r="H83" s="26"/>
      <c r="I83" s="17">
        <f>SUM(I81:I82)</f>
        <v>2259.75</v>
      </c>
      <c r="J83" s="17">
        <f>SUM(J81:J82)</f>
        <v>3358</v>
      </c>
    </row>
    <row r="84" spans="1:10" ht="27" customHeight="1">
      <c r="A84" s="35"/>
      <c r="B84" s="77"/>
      <c r="C84" s="77"/>
      <c r="D84" s="77"/>
      <c r="E84" s="77"/>
      <c r="F84" s="19"/>
      <c r="G84" s="21"/>
      <c r="H84" s="15" t="s">
        <v>48</v>
      </c>
      <c r="I84" s="16">
        <v>2260</v>
      </c>
      <c r="J84" s="16">
        <v>3360</v>
      </c>
    </row>
    <row r="85" spans="1:10" ht="48.75" customHeight="1">
      <c r="A85" s="20" t="s">
        <v>135</v>
      </c>
      <c r="B85" s="68" t="s">
        <v>76</v>
      </c>
      <c r="C85" s="68"/>
      <c r="D85" s="68"/>
      <c r="E85" s="68"/>
      <c r="F85" s="68"/>
      <c r="G85" s="68"/>
      <c r="H85" s="68"/>
      <c r="I85" s="68"/>
      <c r="J85" s="24" t="s">
        <v>130</v>
      </c>
    </row>
    <row r="86" spans="1:10" ht="23.1" customHeight="1">
      <c r="A86" s="35"/>
      <c r="B86" s="77"/>
      <c r="C86" s="77"/>
      <c r="D86" s="77"/>
      <c r="E86" s="77"/>
      <c r="F86" s="77"/>
      <c r="G86" s="77"/>
      <c r="H86" s="25" t="s">
        <v>77</v>
      </c>
      <c r="I86" s="25" t="s">
        <v>78</v>
      </c>
      <c r="J86" s="25" t="s">
        <v>69</v>
      </c>
    </row>
    <row r="87" spans="1:10" ht="23.1" customHeight="1">
      <c r="A87" s="35"/>
      <c r="B87" s="19"/>
      <c r="C87" s="19"/>
      <c r="D87" s="19"/>
      <c r="E87" s="19"/>
      <c r="F87" s="19"/>
      <c r="G87" s="19"/>
      <c r="H87" s="29" t="s">
        <v>79</v>
      </c>
      <c r="I87" s="29" t="s">
        <v>80</v>
      </c>
      <c r="J87" s="29" t="s">
        <v>81</v>
      </c>
    </row>
    <row r="88" spans="1:10" ht="23.1" customHeight="1">
      <c r="A88" s="35"/>
      <c r="B88" s="69" t="s">
        <v>82</v>
      </c>
      <c r="C88" s="69"/>
      <c r="D88" s="69"/>
      <c r="E88" s="69"/>
      <c r="F88" s="69"/>
      <c r="G88" s="69"/>
      <c r="H88" s="17">
        <v>435</v>
      </c>
      <c r="I88" s="17">
        <v>675</v>
      </c>
      <c r="J88" s="45">
        <v>890</v>
      </c>
    </row>
    <row r="89" spans="1:10" ht="23.1" customHeight="1">
      <c r="A89" s="35"/>
      <c r="B89" s="69" t="s">
        <v>83</v>
      </c>
      <c r="C89" s="69"/>
      <c r="D89" s="69"/>
      <c r="E89" s="69"/>
      <c r="F89" s="69"/>
      <c r="G89" s="69"/>
      <c r="H89" s="17">
        <v>190</v>
      </c>
      <c r="I89" s="17">
        <v>220</v>
      </c>
      <c r="J89" s="17">
        <v>255</v>
      </c>
    </row>
    <row r="90" spans="1:10" ht="23.1" customHeight="1">
      <c r="A90" s="35"/>
      <c r="B90" s="69" t="s">
        <v>84</v>
      </c>
      <c r="C90" s="69"/>
      <c r="D90" s="69"/>
      <c r="E90" s="69"/>
      <c r="F90" s="26"/>
      <c r="G90" s="26"/>
      <c r="H90" s="17">
        <v>245</v>
      </c>
      <c r="I90" s="17">
        <v>295</v>
      </c>
      <c r="J90" s="17">
        <v>375</v>
      </c>
    </row>
    <row r="91" spans="1:10" ht="23.1" customHeight="1">
      <c r="A91" s="35"/>
      <c r="B91" s="66" t="s">
        <v>45</v>
      </c>
      <c r="C91" s="66"/>
      <c r="D91" s="66"/>
      <c r="E91" s="66"/>
      <c r="F91" s="66"/>
      <c r="G91" s="66"/>
      <c r="H91" s="17">
        <f>SUM(H88:H90)</f>
        <v>870</v>
      </c>
      <c r="I91" s="17">
        <f>SUM(I88:I90)</f>
        <v>1190</v>
      </c>
      <c r="J91" s="17">
        <f>SUM(J88:J90)</f>
        <v>1520</v>
      </c>
    </row>
    <row r="92" spans="1:10" ht="23.1" customHeight="1">
      <c r="A92" s="35"/>
      <c r="B92" s="82" t="s">
        <v>46</v>
      </c>
      <c r="C92" s="82"/>
      <c r="D92" s="82"/>
      <c r="E92" s="83"/>
      <c r="F92" s="18"/>
      <c r="G92" s="21"/>
      <c r="H92" s="17">
        <f>0.15*H91</f>
        <v>130.5</v>
      </c>
      <c r="I92" s="17">
        <f>0.15*I91</f>
        <v>178.5</v>
      </c>
      <c r="J92" s="17">
        <f>0.15*J91</f>
        <v>228</v>
      </c>
    </row>
    <row r="93" spans="1:10" ht="23.1" customHeight="1">
      <c r="A93" s="35"/>
      <c r="B93" s="66" t="s">
        <v>47</v>
      </c>
      <c r="C93" s="66"/>
      <c r="D93" s="66"/>
      <c r="E93" s="66"/>
      <c r="F93" s="21"/>
      <c r="H93" s="17">
        <f>SUM(H91:H92)</f>
        <v>1000.5</v>
      </c>
      <c r="I93" s="17">
        <f>SUM(I91:I92)</f>
        <v>1368.5</v>
      </c>
      <c r="J93" s="17">
        <f>SUM(J91:J92)</f>
        <v>1748</v>
      </c>
    </row>
    <row r="94" spans="1:10" ht="23.1" customHeight="1">
      <c r="A94" s="35"/>
      <c r="B94" s="77"/>
      <c r="C94" s="77"/>
      <c r="D94" s="77"/>
      <c r="E94" s="77"/>
      <c r="F94" s="19"/>
      <c r="G94" s="15" t="s">
        <v>48</v>
      </c>
      <c r="H94" s="16">
        <v>1000</v>
      </c>
      <c r="I94" s="16">
        <v>1370</v>
      </c>
      <c r="J94" s="16">
        <v>1750</v>
      </c>
    </row>
    <row r="95" spans="1:10" ht="39" customHeight="1">
      <c r="A95" s="36">
        <v>13</v>
      </c>
      <c r="B95" s="68" t="str">
        <f>ورقة1!$B$31</f>
        <v>قشط التربة الزراعية السطحية بسماكة وسطية / 50 / سم مع الردم في المناطق الخضراء أو الترحيل خارج حدود الموقع لمسافة تزيد عن 10 كم.</v>
      </c>
      <c r="C95" s="68"/>
      <c r="D95" s="68"/>
      <c r="E95" s="68"/>
      <c r="F95" s="68"/>
      <c r="G95" s="68"/>
      <c r="H95" s="68"/>
      <c r="I95" s="68"/>
      <c r="J95" s="24" t="s">
        <v>125</v>
      </c>
    </row>
    <row r="96" spans="1:10" ht="21.95" customHeight="1">
      <c r="A96" s="35"/>
      <c r="B96" s="84" t="s">
        <v>85</v>
      </c>
      <c r="C96" s="84"/>
      <c r="D96" s="84"/>
      <c r="E96" s="84"/>
      <c r="F96" s="84"/>
      <c r="G96" s="84"/>
      <c r="H96" s="26"/>
      <c r="I96" s="26"/>
      <c r="J96" s="27">
        <v>120</v>
      </c>
    </row>
    <row r="97" spans="1:10" ht="21.95" customHeight="1">
      <c r="A97" s="35"/>
      <c r="B97" s="84" t="s">
        <v>86</v>
      </c>
      <c r="C97" s="84"/>
      <c r="D97" s="84"/>
      <c r="E97" s="84"/>
      <c r="F97" s="84"/>
      <c r="G97" s="84"/>
      <c r="H97" s="26"/>
      <c r="I97" s="26"/>
      <c r="J97" s="27">
        <v>100</v>
      </c>
    </row>
    <row r="98" spans="1:10" ht="21.95" customHeight="1">
      <c r="A98" s="35"/>
      <c r="B98" s="66" t="s">
        <v>45</v>
      </c>
      <c r="C98" s="66"/>
      <c r="D98" s="66"/>
      <c r="E98" s="66"/>
      <c r="F98" s="66"/>
      <c r="G98" s="66"/>
      <c r="H98" s="26"/>
      <c r="I98" s="26"/>
      <c r="J98" s="27">
        <v>220</v>
      </c>
    </row>
    <row r="99" spans="1:10" ht="21.95" customHeight="1">
      <c r="A99" s="35"/>
      <c r="B99" s="78" t="s">
        <v>87</v>
      </c>
      <c r="C99" s="78"/>
      <c r="D99" s="78"/>
      <c r="E99" s="78"/>
      <c r="F99" s="78"/>
      <c r="G99" s="78"/>
      <c r="H99" s="26"/>
      <c r="I99" s="26"/>
      <c r="J99" s="27">
        <v>33</v>
      </c>
    </row>
    <row r="100" spans="1:10" ht="21.95" customHeight="1">
      <c r="A100" s="65"/>
      <c r="B100" s="66" t="s">
        <v>47</v>
      </c>
      <c r="C100" s="66"/>
      <c r="D100" s="66"/>
      <c r="E100" s="66"/>
      <c r="F100" s="66"/>
      <c r="G100" s="66"/>
      <c r="H100" s="26"/>
      <c r="I100" s="26"/>
      <c r="J100" s="27">
        <v>253</v>
      </c>
    </row>
    <row r="101" spans="1:10" ht="21.95" customHeight="1">
      <c r="A101" s="65"/>
      <c r="B101" s="21"/>
      <c r="C101" s="21"/>
      <c r="D101" s="21"/>
      <c r="E101" s="21"/>
      <c r="F101" s="21"/>
      <c r="G101" s="21"/>
      <c r="I101" s="15" t="s">
        <v>48</v>
      </c>
      <c r="J101" s="16">
        <f>MROUND(J100,5)</f>
        <v>255</v>
      </c>
    </row>
    <row r="102" spans="1:10" ht="21.95" customHeight="1">
      <c r="A102" s="36">
        <v>14</v>
      </c>
      <c r="B102" s="68" t="str">
        <f>ورقة1!$B$32</f>
        <v>بيتون عادي عيار 200 كغ اسمنت /م3 للأرضيات وتحت القواعد المسلحة.</v>
      </c>
      <c r="C102" s="68"/>
      <c r="D102" s="68"/>
      <c r="E102" s="68"/>
      <c r="F102" s="68"/>
      <c r="G102" s="68"/>
      <c r="H102" s="68"/>
      <c r="I102" s="68"/>
      <c r="J102" s="24" t="s">
        <v>126</v>
      </c>
    </row>
    <row r="103" spans="1:10" ht="21.95" customHeight="1">
      <c r="A103" s="35"/>
      <c r="B103" s="69" t="s">
        <v>88</v>
      </c>
      <c r="C103" s="70"/>
      <c r="D103" s="70"/>
      <c r="E103" s="70"/>
      <c r="F103" s="70"/>
      <c r="G103" s="70"/>
      <c r="H103" s="70"/>
      <c r="I103" s="70"/>
      <c r="J103" s="30">
        <v>4550</v>
      </c>
    </row>
    <row r="104" spans="1:10" ht="21.95" customHeight="1">
      <c r="A104" s="35"/>
      <c r="B104" s="69" t="s">
        <v>89</v>
      </c>
      <c r="C104" s="70"/>
      <c r="D104" s="70"/>
      <c r="E104" s="70"/>
      <c r="F104" s="70"/>
      <c r="G104" s="70"/>
      <c r="H104" s="70"/>
      <c r="I104" s="70"/>
      <c r="J104" s="30">
        <v>600</v>
      </c>
    </row>
    <row r="105" spans="1:10" ht="21.95" customHeight="1">
      <c r="A105" s="65"/>
      <c r="B105" s="79" t="s">
        <v>90</v>
      </c>
      <c r="C105" s="79"/>
      <c r="D105" s="79"/>
      <c r="E105" s="79"/>
      <c r="F105" s="79"/>
      <c r="G105" s="79"/>
      <c r="H105" s="79"/>
      <c r="I105" s="79"/>
      <c r="J105" s="30">
        <v>3020</v>
      </c>
    </row>
    <row r="106" spans="1:10" ht="21.95" customHeight="1">
      <c r="A106" s="65"/>
      <c r="B106" s="69" t="s">
        <v>91</v>
      </c>
      <c r="C106" s="69"/>
      <c r="D106" s="69"/>
      <c r="E106" s="69"/>
      <c r="F106" s="74"/>
      <c r="G106" s="70"/>
      <c r="H106" s="70"/>
      <c r="J106" s="30">
        <v>180</v>
      </c>
    </row>
    <row r="107" spans="1:10" ht="21.95" customHeight="1">
      <c r="A107" s="65"/>
      <c r="B107" s="69" t="s">
        <v>92</v>
      </c>
      <c r="C107" s="69"/>
      <c r="D107" s="69"/>
      <c r="E107" s="69"/>
      <c r="F107" s="74"/>
      <c r="G107" s="70"/>
      <c r="H107" s="70"/>
      <c r="J107" s="17">
        <v>55</v>
      </c>
    </row>
    <row r="108" spans="1:10" ht="21.95" customHeight="1">
      <c r="A108" s="35"/>
      <c r="B108" s="31" t="s">
        <v>93</v>
      </c>
      <c r="C108" s="31"/>
      <c r="D108" s="31"/>
      <c r="E108" s="31"/>
      <c r="F108" s="31"/>
      <c r="G108" s="32"/>
      <c r="H108" s="17"/>
      <c r="J108" s="17">
        <v>20</v>
      </c>
    </row>
    <row r="109" spans="1:10" ht="21.95" customHeight="1">
      <c r="A109" s="35"/>
      <c r="B109" s="78" t="s">
        <v>94</v>
      </c>
      <c r="C109" s="78"/>
      <c r="D109" s="78"/>
      <c r="E109" s="78"/>
      <c r="F109" s="78"/>
      <c r="G109" s="78"/>
      <c r="H109" s="78"/>
      <c r="I109" s="78"/>
      <c r="J109" s="17">
        <v>550</v>
      </c>
    </row>
    <row r="110" spans="1:10" ht="21.95" customHeight="1">
      <c r="A110" s="35"/>
      <c r="B110" s="69" t="s">
        <v>95</v>
      </c>
      <c r="C110" s="69"/>
      <c r="D110" s="69"/>
      <c r="E110" s="69"/>
      <c r="F110" s="69"/>
      <c r="G110" s="69"/>
      <c r="H110" s="69"/>
      <c r="I110" s="69"/>
      <c r="J110" s="30">
        <v>735</v>
      </c>
    </row>
    <row r="111" spans="1:10" ht="21.95" customHeight="1">
      <c r="A111" s="35"/>
      <c r="B111" s="69" t="s">
        <v>96</v>
      </c>
      <c r="C111" s="69"/>
      <c r="D111" s="69"/>
      <c r="E111" s="69"/>
      <c r="F111" s="69"/>
      <c r="G111" s="69"/>
      <c r="H111" s="69"/>
      <c r="J111" s="17">
        <v>600</v>
      </c>
    </row>
    <row r="112" spans="1:10" ht="21.95" customHeight="1">
      <c r="A112" s="35"/>
      <c r="B112" s="66" t="s">
        <v>45</v>
      </c>
      <c r="C112" s="66"/>
      <c r="D112" s="66"/>
      <c r="E112" s="66"/>
      <c r="F112" s="66"/>
      <c r="G112" s="66"/>
      <c r="H112" s="26"/>
      <c r="I112" s="26"/>
      <c r="J112" s="27">
        <f>SUM(J103:J111)</f>
        <v>10310</v>
      </c>
    </row>
    <row r="113" spans="1:10" ht="21.95" customHeight="1">
      <c r="A113" s="65"/>
      <c r="B113" s="32" t="s">
        <v>46</v>
      </c>
      <c r="C113" s="32"/>
      <c r="D113" s="32"/>
      <c r="E113" s="32"/>
      <c r="F113" s="32"/>
      <c r="G113" s="21"/>
      <c r="H113" s="17"/>
      <c r="J113" s="17">
        <f>0.15*J112</f>
        <v>1546.5</v>
      </c>
    </row>
    <row r="114" spans="1:10" ht="21.95" customHeight="1">
      <c r="A114" s="65"/>
      <c r="B114" s="66" t="s">
        <v>47</v>
      </c>
      <c r="C114" s="66"/>
      <c r="D114" s="66"/>
      <c r="E114" s="66"/>
      <c r="F114" s="28"/>
      <c r="G114" s="18"/>
      <c r="J114" s="27">
        <f>SUM(J112:J113)</f>
        <v>11856.5</v>
      </c>
    </row>
    <row r="115" spans="1:10" ht="21.95" customHeight="1">
      <c r="A115" s="35"/>
      <c r="B115" s="26"/>
      <c r="C115" s="26"/>
      <c r="D115" s="26"/>
      <c r="E115" s="26"/>
      <c r="F115" s="26"/>
      <c r="G115" s="26"/>
      <c r="H115" s="26"/>
      <c r="I115" s="15" t="s">
        <v>48</v>
      </c>
      <c r="J115" s="16">
        <f>MROUND(J114,5)</f>
        <v>11855</v>
      </c>
    </row>
    <row r="116" spans="1:10" ht="21.95" customHeight="1">
      <c r="A116" s="36">
        <v>15</v>
      </c>
      <c r="B116" s="68" t="str">
        <f>ورقة1!$B$33</f>
        <v>بيتون عادي بالقالب عيار 300كغ اسمنت/م3 للحبسات والأدراج الخارجية.</v>
      </c>
      <c r="C116" s="68"/>
      <c r="D116" s="68"/>
      <c r="E116" s="68"/>
      <c r="F116" s="68"/>
      <c r="G116" s="68"/>
      <c r="H116" s="68"/>
      <c r="I116" s="68"/>
      <c r="J116" s="24" t="s">
        <v>126</v>
      </c>
    </row>
    <row r="117" spans="1:10" ht="21.95" customHeight="1">
      <c r="A117" s="35"/>
      <c r="B117" s="69" t="s">
        <v>88</v>
      </c>
      <c r="C117" s="70"/>
      <c r="D117" s="70"/>
      <c r="E117" s="70"/>
      <c r="F117" s="70"/>
      <c r="G117" s="70"/>
      <c r="H117" s="70"/>
      <c r="I117" s="70"/>
      <c r="J117" s="17">
        <v>4550</v>
      </c>
    </row>
    <row r="118" spans="1:10" ht="21.95" customHeight="1">
      <c r="A118" s="35"/>
      <c r="B118" s="69" t="s">
        <v>89</v>
      </c>
      <c r="C118" s="70"/>
      <c r="D118" s="70"/>
      <c r="E118" s="70"/>
      <c r="F118" s="70"/>
      <c r="G118" s="70"/>
      <c r="H118" s="70"/>
      <c r="I118" s="70"/>
      <c r="J118" s="17">
        <v>600</v>
      </c>
    </row>
    <row r="119" spans="1:10" ht="21.95" customHeight="1">
      <c r="A119" s="65"/>
      <c r="B119" s="69" t="s">
        <v>97</v>
      </c>
      <c r="C119" s="69"/>
      <c r="D119" s="69"/>
      <c r="E119" s="69"/>
      <c r="F119" s="74"/>
      <c r="G119" s="70"/>
      <c r="H119" s="26"/>
      <c r="J119" s="17">
        <v>4530</v>
      </c>
    </row>
    <row r="120" spans="1:10" ht="21.95" customHeight="1">
      <c r="A120" s="65"/>
      <c r="B120" s="69" t="s">
        <v>98</v>
      </c>
      <c r="C120" s="69"/>
      <c r="D120" s="69"/>
      <c r="E120" s="69"/>
      <c r="F120" s="69"/>
      <c r="G120" s="69"/>
      <c r="H120" s="69"/>
      <c r="I120" s="69"/>
      <c r="J120" s="17">
        <v>270</v>
      </c>
    </row>
    <row r="121" spans="1:10" ht="21.95" customHeight="1">
      <c r="A121" s="65"/>
      <c r="B121" s="69" t="s">
        <v>92</v>
      </c>
      <c r="C121" s="69"/>
      <c r="D121" s="69"/>
      <c r="E121" s="69"/>
      <c r="F121" s="74"/>
      <c r="G121" s="70"/>
      <c r="H121" s="70"/>
      <c r="J121" s="17">
        <v>55</v>
      </c>
    </row>
    <row r="122" spans="1:10" ht="21.95" customHeight="1">
      <c r="A122" s="35"/>
      <c r="B122" s="31" t="s">
        <v>93</v>
      </c>
      <c r="C122" s="31"/>
      <c r="D122" s="31"/>
      <c r="E122" s="31"/>
      <c r="F122" s="31"/>
      <c r="G122" s="32"/>
      <c r="H122" s="17"/>
      <c r="J122" s="17">
        <v>20</v>
      </c>
    </row>
    <row r="123" spans="1:10" ht="21.95" customHeight="1">
      <c r="A123" s="35"/>
      <c r="B123" s="32" t="s">
        <v>94</v>
      </c>
      <c r="C123" s="32"/>
      <c r="D123" s="32"/>
      <c r="E123" s="32"/>
      <c r="F123" s="31"/>
      <c r="G123" s="32"/>
      <c r="H123" s="17"/>
      <c r="J123" s="17">
        <v>900</v>
      </c>
    </row>
    <row r="124" spans="1:10" ht="21.95" customHeight="1">
      <c r="A124" s="35"/>
      <c r="B124" s="69" t="s">
        <v>99</v>
      </c>
      <c r="C124" s="74"/>
      <c r="D124" s="74"/>
      <c r="E124" s="74"/>
      <c r="F124" s="74"/>
      <c r="G124" s="74"/>
      <c r="H124" s="17"/>
      <c r="J124" s="17">
        <v>125</v>
      </c>
    </row>
    <row r="125" spans="1:10" ht="21.95" customHeight="1">
      <c r="A125" s="35"/>
      <c r="B125" s="69" t="s">
        <v>100</v>
      </c>
      <c r="C125" s="69"/>
      <c r="D125" s="69"/>
      <c r="E125" s="69"/>
      <c r="F125" s="69"/>
      <c r="G125" s="32"/>
      <c r="H125" s="17"/>
      <c r="J125" s="17">
        <v>1280</v>
      </c>
    </row>
    <row r="126" spans="1:10" ht="21.95" customHeight="1">
      <c r="A126" s="35"/>
      <c r="B126" s="69" t="s">
        <v>101</v>
      </c>
      <c r="C126" s="69"/>
      <c r="D126" s="69"/>
      <c r="E126" s="69"/>
      <c r="F126" s="69"/>
      <c r="G126" s="69"/>
      <c r="H126" s="40"/>
      <c r="J126" s="17">
        <v>800</v>
      </c>
    </row>
    <row r="127" spans="1:10" ht="21.95" customHeight="1">
      <c r="A127" s="35"/>
      <c r="B127" s="66" t="s">
        <v>45</v>
      </c>
      <c r="C127" s="66"/>
      <c r="D127" s="66"/>
      <c r="E127" s="66"/>
      <c r="F127" s="66"/>
      <c r="G127" s="66"/>
      <c r="H127" s="26"/>
      <c r="I127" s="26"/>
      <c r="J127" s="27">
        <f>SUM(J117:J126)</f>
        <v>13130</v>
      </c>
    </row>
    <row r="128" spans="1:10" ht="21.95" customHeight="1">
      <c r="A128" s="65"/>
      <c r="B128" s="69" t="s">
        <v>46</v>
      </c>
      <c r="C128" s="74"/>
      <c r="D128" s="74"/>
      <c r="E128" s="74"/>
      <c r="F128" s="74"/>
      <c r="G128" s="74"/>
      <c r="H128" s="17"/>
      <c r="J128" s="17">
        <f>0.15*J127</f>
        <v>1969.5</v>
      </c>
    </row>
    <row r="129" spans="1:10" ht="21.95" customHeight="1">
      <c r="A129" s="65"/>
      <c r="B129" s="66" t="s">
        <v>47</v>
      </c>
      <c r="C129" s="66"/>
      <c r="D129" s="66"/>
      <c r="E129" s="66"/>
      <c r="F129" s="28"/>
      <c r="G129" s="18"/>
      <c r="J129" s="27">
        <f>SUM(J127:J128)</f>
        <v>15099.5</v>
      </c>
    </row>
    <row r="130" spans="1:10" ht="21.95" customHeight="1">
      <c r="A130" s="35"/>
      <c r="B130" s="26"/>
      <c r="C130" s="26"/>
      <c r="D130" s="26"/>
      <c r="E130" s="26"/>
      <c r="F130" s="26"/>
      <c r="G130" s="26"/>
      <c r="H130" s="26"/>
      <c r="I130" s="15" t="s">
        <v>48</v>
      </c>
      <c r="J130" s="16">
        <f>MROUND(J129,5)</f>
        <v>15100</v>
      </c>
    </row>
    <row r="131" spans="1:10" ht="29.25" customHeight="1">
      <c r="A131" s="36">
        <v>16</v>
      </c>
      <c r="B131" s="68" t="str">
        <f>ورقة1!$B$34</f>
        <v>بيتون عادي بالقالب عيار 250كغ اسمنت/م3 للحبسات والأدراج الخارجية.</v>
      </c>
      <c r="C131" s="68"/>
      <c r="D131" s="68"/>
      <c r="E131" s="68"/>
      <c r="F131" s="68"/>
      <c r="G131" s="68"/>
      <c r="H131" s="68"/>
      <c r="I131" s="68"/>
      <c r="J131" s="24" t="s">
        <v>126</v>
      </c>
    </row>
    <row r="132" spans="1:10" ht="24.95" customHeight="1">
      <c r="A132" s="35"/>
      <c r="B132" s="69" t="s">
        <v>88</v>
      </c>
      <c r="C132" s="70"/>
      <c r="D132" s="70"/>
      <c r="E132" s="70"/>
      <c r="F132" s="70"/>
      <c r="G132" s="70"/>
      <c r="H132" s="70"/>
      <c r="I132" s="70"/>
      <c r="J132" s="30">
        <v>4550</v>
      </c>
    </row>
    <row r="133" spans="1:10" ht="24.95" customHeight="1">
      <c r="A133" s="35"/>
      <c r="B133" s="69" t="s">
        <v>89</v>
      </c>
      <c r="C133" s="70"/>
      <c r="D133" s="70"/>
      <c r="E133" s="70"/>
      <c r="F133" s="70"/>
      <c r="G133" s="70"/>
      <c r="H133" s="70"/>
      <c r="I133" s="70"/>
      <c r="J133" s="30">
        <v>600</v>
      </c>
    </row>
    <row r="134" spans="1:10" ht="24.95" customHeight="1">
      <c r="A134" s="65"/>
      <c r="B134" s="69" t="s">
        <v>97</v>
      </c>
      <c r="C134" s="69"/>
      <c r="D134" s="69"/>
      <c r="E134" s="69"/>
      <c r="F134" s="74"/>
      <c r="G134" s="70"/>
      <c r="H134" s="26"/>
      <c r="I134" s="50"/>
      <c r="J134" s="30">
        <v>3775</v>
      </c>
    </row>
    <row r="135" spans="1:10" ht="24.95" customHeight="1">
      <c r="A135" s="65"/>
      <c r="B135" s="69" t="s">
        <v>98</v>
      </c>
      <c r="C135" s="69"/>
      <c r="D135" s="69"/>
      <c r="E135" s="69"/>
      <c r="F135" s="69"/>
      <c r="G135" s="69"/>
      <c r="H135" s="69"/>
      <c r="I135" s="69"/>
      <c r="J135" s="30">
        <v>225</v>
      </c>
    </row>
    <row r="136" spans="1:10" ht="24.95" customHeight="1">
      <c r="A136" s="65"/>
      <c r="B136" s="69" t="s">
        <v>92</v>
      </c>
      <c r="C136" s="69"/>
      <c r="D136" s="69"/>
      <c r="E136" s="69"/>
      <c r="F136" s="74"/>
      <c r="G136" s="70"/>
      <c r="H136" s="70"/>
      <c r="I136" s="50"/>
      <c r="J136" s="17">
        <v>55</v>
      </c>
    </row>
    <row r="137" spans="1:10" ht="24.95" customHeight="1">
      <c r="A137" s="35"/>
      <c r="B137" s="47" t="s">
        <v>93</v>
      </c>
      <c r="C137" s="47"/>
      <c r="D137" s="47"/>
      <c r="E137" s="47"/>
      <c r="F137" s="47"/>
      <c r="G137" s="49"/>
      <c r="H137" s="51"/>
      <c r="I137" s="50"/>
      <c r="J137" s="17">
        <v>20</v>
      </c>
    </row>
    <row r="138" spans="1:10" ht="28.5" customHeight="1">
      <c r="A138" s="35"/>
      <c r="B138" s="49" t="s">
        <v>94</v>
      </c>
      <c r="C138" s="49"/>
      <c r="D138" s="49"/>
      <c r="E138" s="49"/>
      <c r="F138" s="47"/>
      <c r="G138" s="49"/>
      <c r="H138" s="51"/>
      <c r="I138" s="50"/>
      <c r="J138" s="17">
        <v>900</v>
      </c>
    </row>
    <row r="139" spans="1:10" ht="29.25" customHeight="1">
      <c r="A139" s="35"/>
      <c r="B139" s="69" t="s">
        <v>99</v>
      </c>
      <c r="C139" s="74"/>
      <c r="D139" s="74"/>
      <c r="E139" s="74"/>
      <c r="F139" s="74"/>
      <c r="G139" s="74"/>
      <c r="H139" s="51"/>
      <c r="I139" s="50"/>
      <c r="J139" s="30">
        <v>125</v>
      </c>
    </row>
    <row r="140" spans="1:10" ht="27.75" customHeight="1">
      <c r="A140" s="35"/>
      <c r="B140" s="69" t="s">
        <v>100</v>
      </c>
      <c r="C140" s="69"/>
      <c r="D140" s="69"/>
      <c r="E140" s="69"/>
      <c r="F140" s="69"/>
      <c r="G140" s="49"/>
      <c r="H140" s="51"/>
      <c r="I140" s="50"/>
      <c r="J140" s="17">
        <v>1280</v>
      </c>
    </row>
    <row r="141" spans="1:10" s="50" customFormat="1" ht="27.75" customHeight="1">
      <c r="A141" s="48"/>
      <c r="B141" s="69" t="s">
        <v>101</v>
      </c>
      <c r="C141" s="69"/>
      <c r="D141" s="69"/>
      <c r="E141" s="69"/>
      <c r="F141" s="69"/>
      <c r="G141" s="69"/>
      <c r="H141" s="51"/>
      <c r="J141" s="51">
        <v>800</v>
      </c>
    </row>
    <row r="142" spans="1:10" ht="30.75" customHeight="1">
      <c r="A142" s="35"/>
      <c r="B142" s="66" t="s">
        <v>45</v>
      </c>
      <c r="C142" s="66"/>
      <c r="D142" s="66"/>
      <c r="E142" s="66"/>
      <c r="F142" s="66"/>
      <c r="G142" s="66"/>
      <c r="H142" s="26"/>
      <c r="I142" s="26"/>
      <c r="J142" s="27">
        <f>SUM(J132:J141)</f>
        <v>12330</v>
      </c>
    </row>
    <row r="143" spans="1:10" ht="26.25" customHeight="1">
      <c r="A143" s="65"/>
      <c r="B143" s="32" t="s">
        <v>46</v>
      </c>
      <c r="C143" s="32"/>
      <c r="D143" s="32"/>
      <c r="E143" s="32"/>
      <c r="F143" s="32"/>
      <c r="G143" s="21"/>
      <c r="H143" s="17"/>
      <c r="J143" s="17">
        <f>0.15*J142</f>
        <v>1849.5</v>
      </c>
    </row>
    <row r="144" spans="1:10" ht="26.25" customHeight="1">
      <c r="A144" s="65"/>
      <c r="B144" s="66" t="s">
        <v>47</v>
      </c>
      <c r="C144" s="66"/>
      <c r="D144" s="66"/>
      <c r="E144" s="66"/>
      <c r="F144" s="28"/>
      <c r="G144" s="18"/>
      <c r="J144" s="27">
        <f>SUM(J142:J143)</f>
        <v>14179.5</v>
      </c>
    </row>
    <row r="145" spans="1:10" ht="20.25" customHeight="1">
      <c r="A145" s="35"/>
      <c r="B145" s="26"/>
      <c r="C145" s="26"/>
      <c r="D145" s="26"/>
      <c r="E145" s="26"/>
      <c r="F145" s="26"/>
      <c r="G145" s="26"/>
      <c r="H145" s="26"/>
      <c r="I145" s="15" t="s">
        <v>48</v>
      </c>
      <c r="J145" s="16">
        <f>MROUND(J144,5)</f>
        <v>14180</v>
      </c>
    </row>
    <row r="146" spans="1:10" ht="29.25" customHeight="1">
      <c r="A146" s="36">
        <v>17</v>
      </c>
      <c r="B146" s="68" t="str">
        <f>ورقة1!$B$35</f>
        <v>تقديم وصب بيتون عادي للأرصفة عيار 300كغ/م3 مع الصقل وإنشاء فواصل الصب.</v>
      </c>
      <c r="C146" s="68"/>
      <c r="D146" s="68"/>
      <c r="E146" s="68"/>
      <c r="F146" s="68"/>
      <c r="G146" s="68"/>
      <c r="H146" s="68"/>
      <c r="I146" s="68"/>
      <c r="J146" s="24" t="s">
        <v>126</v>
      </c>
    </row>
    <row r="147" spans="1:10" ht="24.95" customHeight="1">
      <c r="A147" s="35"/>
      <c r="B147" s="69" t="s">
        <v>88</v>
      </c>
      <c r="C147" s="70"/>
      <c r="D147" s="70"/>
      <c r="E147" s="70"/>
      <c r="F147" s="70"/>
      <c r="G147" s="70"/>
      <c r="H147" s="70"/>
      <c r="I147" s="70"/>
      <c r="J147" s="17">
        <v>4550</v>
      </c>
    </row>
    <row r="148" spans="1:10" ht="24.95" customHeight="1">
      <c r="A148" s="35"/>
      <c r="B148" s="69" t="s">
        <v>89</v>
      </c>
      <c r="C148" s="70"/>
      <c r="D148" s="70"/>
      <c r="E148" s="70"/>
      <c r="F148" s="70"/>
      <c r="G148" s="70"/>
      <c r="H148" s="70"/>
      <c r="I148" s="70"/>
      <c r="J148" s="17">
        <v>600</v>
      </c>
    </row>
    <row r="149" spans="1:10" ht="22.5" customHeight="1">
      <c r="A149" s="65"/>
      <c r="B149" s="69" t="s">
        <v>102</v>
      </c>
      <c r="C149" s="69"/>
      <c r="D149" s="69"/>
      <c r="E149" s="69"/>
      <c r="F149" s="74"/>
      <c r="G149" s="70"/>
      <c r="H149" s="70"/>
      <c r="J149" s="17">
        <v>4605</v>
      </c>
    </row>
    <row r="150" spans="1:10" ht="24.95" customHeight="1">
      <c r="A150" s="65"/>
      <c r="B150" s="69" t="s">
        <v>98</v>
      </c>
      <c r="C150" s="69"/>
      <c r="D150" s="69"/>
      <c r="E150" s="69"/>
      <c r="F150" s="74"/>
      <c r="G150" s="70"/>
      <c r="H150" s="70"/>
      <c r="J150" s="17">
        <v>275</v>
      </c>
    </row>
    <row r="151" spans="1:10" ht="24.95" customHeight="1">
      <c r="A151" s="65"/>
      <c r="B151" s="69" t="s">
        <v>92</v>
      </c>
      <c r="C151" s="69"/>
      <c r="D151" s="69"/>
      <c r="E151" s="69"/>
      <c r="F151" s="74"/>
      <c r="G151" s="70"/>
      <c r="H151" s="70"/>
      <c r="J151" s="17">
        <v>55</v>
      </c>
    </row>
    <row r="152" spans="1:10" ht="30" customHeight="1">
      <c r="A152" s="35"/>
      <c r="B152" s="69" t="s">
        <v>93</v>
      </c>
      <c r="C152" s="69"/>
      <c r="D152" s="69"/>
      <c r="E152" s="69"/>
      <c r="F152" s="74"/>
      <c r="G152" s="70"/>
      <c r="H152" s="21"/>
      <c r="J152" s="17">
        <v>20</v>
      </c>
    </row>
    <row r="153" spans="1:10" ht="29.25" customHeight="1">
      <c r="A153" s="35"/>
      <c r="B153" s="69" t="s">
        <v>94</v>
      </c>
      <c r="C153" s="69"/>
      <c r="D153" s="69"/>
      <c r="E153" s="69"/>
      <c r="F153" s="69"/>
      <c r="G153" s="69"/>
      <c r="H153" s="69"/>
      <c r="I153" s="69"/>
      <c r="J153" s="17">
        <v>600</v>
      </c>
    </row>
    <row r="154" spans="1:10" ht="30" customHeight="1">
      <c r="A154" s="35"/>
      <c r="B154" s="69" t="s">
        <v>101</v>
      </c>
      <c r="C154" s="69"/>
      <c r="D154" s="69"/>
      <c r="E154" s="69"/>
      <c r="F154" s="74"/>
      <c r="G154" s="70"/>
      <c r="H154" s="17"/>
      <c r="J154" s="17">
        <v>800</v>
      </c>
    </row>
    <row r="155" spans="1:10" ht="25.5" customHeight="1">
      <c r="A155" s="35"/>
      <c r="B155" s="69" t="s">
        <v>96</v>
      </c>
      <c r="C155" s="70"/>
      <c r="D155" s="70"/>
      <c r="E155" s="70"/>
      <c r="F155" s="70"/>
      <c r="G155" s="70"/>
      <c r="H155" s="70"/>
      <c r="J155" s="17">
        <v>450</v>
      </c>
    </row>
    <row r="156" spans="1:10" ht="24.95" customHeight="1">
      <c r="A156" s="35"/>
      <c r="B156" s="69" t="s">
        <v>103</v>
      </c>
      <c r="C156" s="69"/>
      <c r="D156" s="69"/>
      <c r="E156" s="69"/>
      <c r="F156" s="74"/>
      <c r="G156" s="70"/>
      <c r="H156" s="17"/>
      <c r="J156" s="17">
        <v>95</v>
      </c>
    </row>
    <row r="157" spans="1:10" ht="24.95" customHeight="1">
      <c r="A157" s="35"/>
      <c r="B157" s="66" t="s">
        <v>45</v>
      </c>
      <c r="C157" s="66"/>
      <c r="D157" s="66"/>
      <c r="E157" s="66"/>
      <c r="F157" s="66"/>
      <c r="G157" s="66"/>
      <c r="H157" s="26"/>
      <c r="I157" s="26"/>
      <c r="J157" s="27">
        <f>SUM(J147:J156)</f>
        <v>12050</v>
      </c>
    </row>
    <row r="158" spans="1:10" ht="24.95" customHeight="1">
      <c r="A158" s="65"/>
      <c r="B158" s="32" t="s">
        <v>46</v>
      </c>
      <c r="C158" s="32"/>
      <c r="D158" s="32"/>
      <c r="E158" s="32"/>
      <c r="F158" s="32"/>
      <c r="G158" s="21"/>
      <c r="H158" s="17"/>
      <c r="J158" s="17">
        <f>0.15*J157</f>
        <v>1807.5</v>
      </c>
    </row>
    <row r="159" spans="1:10" ht="24.95" customHeight="1">
      <c r="A159" s="65"/>
      <c r="B159" s="66" t="s">
        <v>47</v>
      </c>
      <c r="C159" s="66"/>
      <c r="D159" s="66"/>
      <c r="E159" s="66"/>
      <c r="F159" s="28"/>
      <c r="G159" s="18"/>
      <c r="J159" s="27">
        <f>SUM(J157:J158)</f>
        <v>13857.5</v>
      </c>
    </row>
    <row r="160" spans="1:10" ht="24.95" customHeight="1">
      <c r="A160" s="35"/>
      <c r="B160" s="26"/>
      <c r="C160" s="26"/>
      <c r="D160" s="26"/>
      <c r="E160" s="26"/>
      <c r="F160" s="26"/>
      <c r="G160" s="26"/>
      <c r="H160" s="26"/>
      <c r="I160" s="15" t="s">
        <v>48</v>
      </c>
      <c r="J160" s="16">
        <f>MROUND(J159,5)</f>
        <v>13860</v>
      </c>
    </row>
    <row r="161" spans="1:10" ht="38.25" customHeight="1">
      <c r="A161" s="36">
        <v>18</v>
      </c>
      <c r="B161" s="68" t="str">
        <f>ورقة1!$B$36</f>
        <v>تقديم وتركيب قساطل بلاستيك /PVC/ وطني عالي المقاومة للضغط نظامية قطر /2-3-4/ انش للمياه المالحة مع الإكسسوار والحفر والطينة وكل مايلزم.</v>
      </c>
      <c r="C161" s="68"/>
      <c r="D161" s="68"/>
      <c r="E161" s="68"/>
      <c r="F161" s="68"/>
      <c r="G161" s="68"/>
      <c r="H161" s="68"/>
      <c r="I161" s="68"/>
      <c r="J161" s="24" t="s">
        <v>130</v>
      </c>
    </row>
    <row r="162" spans="1:10" ht="24.95" customHeight="1">
      <c r="A162" s="35"/>
      <c r="B162" s="77"/>
      <c r="C162" s="77"/>
      <c r="D162" s="77"/>
      <c r="E162" s="77"/>
      <c r="F162" s="77"/>
      <c r="G162" s="77"/>
      <c r="H162" s="25" t="s">
        <v>104</v>
      </c>
      <c r="I162" s="25" t="s">
        <v>77</v>
      </c>
      <c r="J162" s="25" t="s">
        <v>78</v>
      </c>
    </row>
    <row r="163" spans="1:10" ht="41.25" customHeight="1">
      <c r="A163" s="35"/>
      <c r="B163" s="19"/>
      <c r="C163" s="19"/>
      <c r="D163" s="19"/>
      <c r="E163" s="19"/>
      <c r="F163" s="19"/>
      <c r="G163" s="19"/>
      <c r="H163" s="29" t="s">
        <v>105</v>
      </c>
      <c r="I163" s="29" t="s">
        <v>80</v>
      </c>
      <c r="J163" s="29" t="s">
        <v>106</v>
      </c>
    </row>
    <row r="164" spans="1:10" ht="28.5" customHeight="1">
      <c r="A164" s="35"/>
      <c r="B164" s="84" t="s">
        <v>107</v>
      </c>
      <c r="C164" s="84"/>
      <c r="D164" s="84"/>
      <c r="E164" s="84"/>
      <c r="F164" s="84"/>
      <c r="G164" s="84"/>
      <c r="H164" s="17">
        <v>250</v>
      </c>
      <c r="I164" s="17">
        <v>460</v>
      </c>
      <c r="J164" s="17">
        <v>695</v>
      </c>
    </row>
    <row r="165" spans="1:10" ht="29.25" customHeight="1">
      <c r="A165" s="35"/>
      <c r="B165" s="84" t="s">
        <v>108</v>
      </c>
      <c r="C165" s="84"/>
      <c r="D165" s="84"/>
      <c r="E165" s="84"/>
      <c r="F165" s="84"/>
      <c r="G165" s="84"/>
      <c r="H165" s="17">
        <v>140</v>
      </c>
      <c r="I165" s="17">
        <v>192</v>
      </c>
      <c r="J165" s="17">
        <v>287</v>
      </c>
    </row>
    <row r="166" spans="1:10" ht="29.25" customHeight="1">
      <c r="A166" s="35"/>
      <c r="B166" s="66" t="s">
        <v>45</v>
      </c>
      <c r="C166" s="66"/>
      <c r="D166" s="66"/>
      <c r="E166" s="66"/>
      <c r="F166" s="66"/>
      <c r="G166" s="66"/>
      <c r="H166" s="17">
        <f>H164+H165</f>
        <v>390</v>
      </c>
      <c r="I166" s="17">
        <f>I164+I165</f>
        <v>652</v>
      </c>
      <c r="J166" s="17">
        <f>J164+J165</f>
        <v>982</v>
      </c>
    </row>
    <row r="167" spans="1:10" ht="30.75" customHeight="1">
      <c r="A167" s="35"/>
      <c r="B167" s="69" t="s">
        <v>46</v>
      </c>
      <c r="C167" s="69"/>
      <c r="D167" s="69"/>
      <c r="E167" s="74"/>
      <c r="F167" s="18"/>
      <c r="G167" s="21"/>
      <c r="H167" s="17">
        <f>H166*0.15</f>
        <v>58.5</v>
      </c>
      <c r="I167" s="17">
        <f>I166*0.15</f>
        <v>97.8</v>
      </c>
      <c r="J167" s="17">
        <f>J166*0.15</f>
        <v>147.29999999999998</v>
      </c>
    </row>
    <row r="168" spans="1:10" ht="30.75" customHeight="1">
      <c r="A168" s="35"/>
      <c r="B168" s="66" t="s">
        <v>47</v>
      </c>
      <c r="C168" s="66"/>
      <c r="D168" s="66"/>
      <c r="E168" s="66"/>
      <c r="F168" s="21"/>
      <c r="H168" s="17">
        <f>SUM(H166:H167)</f>
        <v>448.5</v>
      </c>
      <c r="I168" s="17">
        <f>SUM(I166:I167)</f>
        <v>749.8</v>
      </c>
      <c r="J168" s="17">
        <f>SUM(J166:J167)</f>
        <v>1129.3</v>
      </c>
    </row>
    <row r="169" spans="1:10" ht="24.95" customHeight="1">
      <c r="A169" s="35"/>
      <c r="B169" s="77"/>
      <c r="C169" s="77"/>
      <c r="D169" s="77"/>
      <c r="E169" s="77"/>
      <c r="F169" s="19"/>
      <c r="G169" s="15" t="s">
        <v>48</v>
      </c>
      <c r="H169" s="16">
        <v>450</v>
      </c>
      <c r="I169" s="16">
        <v>750</v>
      </c>
      <c r="J169" s="16">
        <v>1130</v>
      </c>
    </row>
    <row r="170" spans="1:10" ht="24.95" customHeight="1">
      <c r="A170" s="36">
        <v>19</v>
      </c>
      <c r="B170" s="68" t="str">
        <f>ورقة1!$B$39</f>
        <v>ترميم طريق اسفلتي.</v>
      </c>
      <c r="C170" s="68"/>
      <c r="D170" s="68"/>
      <c r="E170" s="68"/>
      <c r="F170" s="68"/>
      <c r="G170" s="68"/>
      <c r="H170" s="68"/>
      <c r="I170" s="68"/>
      <c r="J170" s="24" t="s">
        <v>125</v>
      </c>
    </row>
    <row r="171" spans="1:10" ht="24.95" customHeight="1">
      <c r="A171" s="35"/>
      <c r="B171" s="69" t="s">
        <v>109</v>
      </c>
      <c r="C171" s="69"/>
      <c r="D171" s="69"/>
      <c r="E171" s="21"/>
      <c r="F171" s="21"/>
      <c r="G171" s="26"/>
      <c r="H171" s="17"/>
      <c r="I171" s="17"/>
      <c r="J171" s="17">
        <v>52</v>
      </c>
    </row>
    <row r="172" spans="1:10" ht="24.95" customHeight="1">
      <c r="A172" s="35"/>
      <c r="B172" s="84" t="s">
        <v>110</v>
      </c>
      <c r="C172" s="84"/>
      <c r="D172" s="84"/>
      <c r="E172" s="84"/>
      <c r="F172" s="84"/>
      <c r="G172" s="84"/>
      <c r="H172" s="17"/>
      <c r="I172" s="17"/>
      <c r="J172" s="17">
        <v>404</v>
      </c>
    </row>
    <row r="173" spans="1:10" ht="24.95" customHeight="1">
      <c r="A173" s="35"/>
      <c r="B173" s="69" t="s">
        <v>111</v>
      </c>
      <c r="C173" s="69"/>
      <c r="D173" s="69"/>
      <c r="E173" s="69"/>
      <c r="F173" s="69"/>
      <c r="G173" s="69"/>
      <c r="H173" s="17"/>
      <c r="I173" s="17"/>
      <c r="J173" s="17">
        <v>254</v>
      </c>
    </row>
    <row r="174" spans="1:10" ht="24.95" customHeight="1">
      <c r="A174" s="35"/>
      <c r="B174" s="69" t="s">
        <v>112</v>
      </c>
      <c r="C174" s="69"/>
      <c r="D174" s="69"/>
      <c r="E174" s="69"/>
      <c r="F174" s="69"/>
      <c r="G174" s="69"/>
      <c r="H174" s="17"/>
      <c r="I174" s="17"/>
      <c r="J174" s="17">
        <v>1400</v>
      </c>
    </row>
    <row r="175" spans="1:10" ht="24.95" customHeight="1">
      <c r="A175" s="35"/>
      <c r="B175" s="66" t="s">
        <v>45</v>
      </c>
      <c r="C175" s="66"/>
      <c r="D175" s="66"/>
      <c r="E175" s="66"/>
      <c r="F175" s="66"/>
      <c r="G175" s="66"/>
      <c r="H175" s="17"/>
      <c r="I175" s="17"/>
      <c r="J175" s="17">
        <f>J171+J172+J173+J174</f>
        <v>2110</v>
      </c>
    </row>
    <row r="176" spans="1:10" ht="24.95" customHeight="1">
      <c r="A176" s="35"/>
      <c r="B176" s="84" t="s">
        <v>113</v>
      </c>
      <c r="C176" s="84"/>
      <c r="D176" s="84"/>
      <c r="E176" s="84"/>
      <c r="F176" s="26"/>
      <c r="G176" s="26"/>
      <c r="H176" s="17"/>
      <c r="I176" s="17"/>
      <c r="J176" s="17">
        <f>J175*0.15</f>
        <v>316.5</v>
      </c>
    </row>
    <row r="177" spans="1:10" ht="24.95" customHeight="1">
      <c r="A177" s="35"/>
      <c r="B177" s="66" t="s">
        <v>47</v>
      </c>
      <c r="C177" s="66"/>
      <c r="D177" s="66"/>
      <c r="E177" s="66"/>
      <c r="F177" s="33"/>
      <c r="G177" s="28"/>
      <c r="H177" s="17"/>
      <c r="I177" s="17"/>
      <c r="J177" s="17">
        <f>SUM(J175:J176)</f>
        <v>2426.5</v>
      </c>
    </row>
    <row r="178" spans="1:10" ht="24.95" customHeight="1">
      <c r="A178" s="35"/>
      <c r="B178" s="77"/>
      <c r="C178" s="77"/>
      <c r="D178" s="77"/>
      <c r="E178" s="77"/>
      <c r="F178" s="23"/>
      <c r="G178" s="15"/>
      <c r="H178" s="16"/>
      <c r="I178" s="15" t="s">
        <v>48</v>
      </c>
      <c r="J178" s="16">
        <f>MROUND(J177,5)</f>
        <v>2425</v>
      </c>
    </row>
    <row r="179" spans="1:10" ht="24.95" customHeight="1">
      <c r="A179" s="36">
        <v>20</v>
      </c>
      <c r="B179" s="68" t="str">
        <f>ورقة1!$B$40</f>
        <v>تقديم وبناء بلوك عادي مفرغ عيار 200كغ اسمنت/م3 سماكة /15/سم ومونة عيار 350كغ اسمنت/م3 .</v>
      </c>
      <c r="C179" s="68"/>
      <c r="D179" s="68"/>
      <c r="E179" s="68"/>
      <c r="F179" s="68"/>
      <c r="G179" s="68"/>
      <c r="H179" s="68"/>
      <c r="I179" s="68"/>
      <c r="J179" s="24" t="s">
        <v>126</v>
      </c>
    </row>
    <row r="180" spans="1:10" ht="24.95" customHeight="1">
      <c r="A180" s="35"/>
      <c r="B180" s="69" t="s">
        <v>114</v>
      </c>
      <c r="C180" s="69"/>
      <c r="D180" s="69"/>
      <c r="E180" s="75"/>
      <c r="F180" s="75"/>
      <c r="G180" s="75"/>
      <c r="H180" s="75"/>
      <c r="I180" s="75"/>
      <c r="J180" s="71">
        <v>4000</v>
      </c>
    </row>
    <row r="181" spans="1:10" ht="24.95" customHeight="1">
      <c r="A181" s="35"/>
      <c r="B181" s="34"/>
      <c r="C181" s="76" t="s">
        <v>115</v>
      </c>
      <c r="D181" s="76"/>
      <c r="E181" s="76"/>
      <c r="F181" s="76"/>
      <c r="J181" s="71"/>
    </row>
    <row r="182" spans="1:10" ht="24.95" customHeight="1">
      <c r="A182" s="35"/>
      <c r="B182" s="77" t="s">
        <v>127</v>
      </c>
      <c r="C182" s="77"/>
      <c r="D182" s="77"/>
      <c r="E182" s="77"/>
      <c r="F182" s="77"/>
      <c r="G182" s="77"/>
      <c r="H182" s="77"/>
      <c r="I182" s="43"/>
      <c r="J182" s="71"/>
    </row>
    <row r="183" spans="1:10" ht="24.95" customHeight="1">
      <c r="A183" s="35"/>
      <c r="B183" s="77" t="s">
        <v>128</v>
      </c>
      <c r="C183" s="77"/>
      <c r="D183" s="77"/>
      <c r="E183" s="77"/>
      <c r="F183" s="77"/>
      <c r="G183" s="77"/>
      <c r="H183" s="77"/>
      <c r="I183" s="43"/>
      <c r="J183" s="71"/>
    </row>
    <row r="184" spans="1:10" ht="24.95" customHeight="1">
      <c r="A184" s="35"/>
      <c r="B184" s="77" t="s">
        <v>129</v>
      </c>
      <c r="C184" s="77"/>
      <c r="D184" s="77"/>
      <c r="E184" s="77"/>
      <c r="F184" s="77"/>
      <c r="G184" s="77"/>
      <c r="H184" s="77"/>
      <c r="I184" s="43"/>
      <c r="J184" s="71"/>
    </row>
    <row r="185" spans="1:10" ht="24.95" customHeight="1">
      <c r="A185" s="35"/>
      <c r="B185" s="69" t="s">
        <v>116</v>
      </c>
      <c r="C185" s="69"/>
      <c r="D185" s="69"/>
      <c r="E185" s="69"/>
      <c r="F185" s="69"/>
      <c r="G185" s="69"/>
      <c r="H185" s="69"/>
      <c r="I185" s="69"/>
      <c r="J185" s="17">
        <f>83.3*8</f>
        <v>666.4</v>
      </c>
    </row>
    <row r="186" spans="1:10" ht="24.95" customHeight="1">
      <c r="A186" s="65"/>
      <c r="B186" s="69" t="s">
        <v>93</v>
      </c>
      <c r="C186" s="69"/>
      <c r="D186" s="69"/>
      <c r="E186" s="69"/>
      <c r="F186" s="74"/>
      <c r="G186" s="70"/>
      <c r="H186" s="26"/>
      <c r="J186" s="17">
        <v>20</v>
      </c>
    </row>
    <row r="187" spans="1:10" ht="24.95" customHeight="1">
      <c r="A187" s="65"/>
      <c r="B187" s="69" t="s">
        <v>117</v>
      </c>
      <c r="C187" s="69"/>
      <c r="D187" s="69"/>
      <c r="E187" s="69"/>
      <c r="F187" s="74"/>
      <c r="G187" s="70"/>
      <c r="H187" s="70"/>
      <c r="J187" s="17">
        <v>830.5</v>
      </c>
    </row>
    <row r="188" spans="1:10" ht="24.95" customHeight="1">
      <c r="A188" s="35"/>
      <c r="B188" s="69" t="s">
        <v>118</v>
      </c>
      <c r="C188" s="69"/>
      <c r="D188" s="69"/>
      <c r="E188" s="69"/>
      <c r="F188" s="69"/>
      <c r="G188" s="69"/>
      <c r="H188" s="69"/>
      <c r="I188" s="69"/>
      <c r="J188" s="17">
        <v>49.5</v>
      </c>
    </row>
    <row r="189" spans="1:10" ht="24.95" customHeight="1">
      <c r="A189" s="35"/>
      <c r="B189" s="69" t="s">
        <v>119</v>
      </c>
      <c r="C189" s="69"/>
      <c r="D189" s="69"/>
      <c r="E189" s="69"/>
      <c r="F189" s="74"/>
      <c r="G189" s="70"/>
      <c r="H189" s="70"/>
      <c r="J189" s="17">
        <v>332.5</v>
      </c>
    </row>
    <row r="190" spans="1:10" ht="24.95" customHeight="1">
      <c r="A190" s="35"/>
      <c r="B190" s="69" t="s">
        <v>120</v>
      </c>
      <c r="C190" s="69"/>
      <c r="D190" s="69"/>
      <c r="E190" s="69"/>
      <c r="F190" s="69"/>
      <c r="G190" s="69"/>
      <c r="H190" s="69"/>
      <c r="I190" s="69"/>
      <c r="J190" s="17">
        <v>432.25</v>
      </c>
    </row>
    <row r="191" spans="1:10" ht="24.95" customHeight="1">
      <c r="A191" s="35"/>
      <c r="B191" s="69" t="s">
        <v>121</v>
      </c>
      <c r="C191" s="69"/>
      <c r="D191" s="69"/>
      <c r="E191" s="69"/>
      <c r="F191" s="74"/>
      <c r="G191" s="70"/>
      <c r="H191" s="70"/>
      <c r="J191" s="17">
        <v>43.2</v>
      </c>
    </row>
    <row r="192" spans="1:10" ht="24.95" customHeight="1">
      <c r="A192" s="35"/>
      <c r="B192" s="69" t="s">
        <v>122</v>
      </c>
      <c r="C192" s="69"/>
      <c r="D192" s="69"/>
      <c r="E192" s="69"/>
      <c r="F192" s="69"/>
      <c r="G192" s="69"/>
      <c r="H192" s="69"/>
      <c r="I192" s="69"/>
      <c r="J192" s="17">
        <v>14.4</v>
      </c>
    </row>
    <row r="193" spans="1:10" ht="24.95" customHeight="1">
      <c r="A193" s="35"/>
      <c r="B193" s="69" t="s">
        <v>123</v>
      </c>
      <c r="C193" s="70"/>
      <c r="D193" s="70"/>
      <c r="E193" s="70"/>
      <c r="F193" s="70"/>
      <c r="G193" s="70"/>
      <c r="H193" s="70"/>
      <c r="J193" s="17">
        <v>35</v>
      </c>
    </row>
    <row r="194" spans="1:10" ht="24.95" customHeight="1">
      <c r="A194" s="35"/>
      <c r="B194" s="69" t="s">
        <v>124</v>
      </c>
      <c r="C194" s="70"/>
      <c r="D194" s="70"/>
      <c r="E194" s="70"/>
      <c r="F194" s="70"/>
      <c r="G194" s="70"/>
      <c r="H194" s="70"/>
      <c r="J194" s="17">
        <v>1400</v>
      </c>
    </row>
    <row r="195" spans="1:10" ht="24.95" customHeight="1">
      <c r="A195" s="35"/>
      <c r="B195" s="66" t="s">
        <v>45</v>
      </c>
      <c r="C195" s="66"/>
      <c r="D195" s="66"/>
      <c r="E195" s="66"/>
      <c r="F195" s="66"/>
      <c r="G195" s="66"/>
      <c r="H195" s="26"/>
      <c r="I195" s="26"/>
      <c r="J195" s="27">
        <f>SUM(J180:J194)</f>
        <v>7823.7499999999991</v>
      </c>
    </row>
    <row r="196" spans="1:10" ht="24.95" customHeight="1">
      <c r="A196" s="65"/>
      <c r="B196" s="32" t="s">
        <v>46</v>
      </c>
      <c r="C196" s="32"/>
      <c r="D196" s="32"/>
      <c r="E196" s="32"/>
      <c r="F196" s="32"/>
      <c r="G196" s="21"/>
      <c r="H196" s="17"/>
      <c r="J196" s="17">
        <f>0.15*J195</f>
        <v>1173.5624999999998</v>
      </c>
    </row>
    <row r="197" spans="1:10" ht="24.95" customHeight="1">
      <c r="A197" s="65"/>
      <c r="B197" s="66" t="s">
        <v>47</v>
      </c>
      <c r="C197" s="66"/>
      <c r="D197" s="66"/>
      <c r="E197" s="66"/>
      <c r="F197" s="28"/>
      <c r="G197" s="18"/>
      <c r="J197" s="27">
        <f>SUM(J195:J196)</f>
        <v>8997.3124999999982</v>
      </c>
    </row>
    <row r="198" spans="1:10" ht="24.95" customHeight="1">
      <c r="A198" s="35"/>
      <c r="B198" s="26"/>
      <c r="C198" s="26"/>
      <c r="D198" s="26"/>
      <c r="E198" s="26"/>
      <c r="F198" s="26"/>
      <c r="G198" s="26"/>
      <c r="H198" s="26"/>
      <c r="I198" s="15" t="s">
        <v>48</v>
      </c>
      <c r="J198" s="16">
        <f>MROUND(J197,5)</f>
        <v>8995</v>
      </c>
    </row>
  </sheetData>
  <mergeCells count="188">
    <mergeCell ref="B175:G175"/>
    <mergeCell ref="B176:E176"/>
    <mergeCell ref="B177:E177"/>
    <mergeCell ref="B178:E178"/>
    <mergeCell ref="B171:D171"/>
    <mergeCell ref="B172:G172"/>
    <mergeCell ref="B173:G173"/>
    <mergeCell ref="B174:G174"/>
    <mergeCell ref="B165:G165"/>
    <mergeCell ref="B166:G166"/>
    <mergeCell ref="B167:E167"/>
    <mergeCell ref="B168:E168"/>
    <mergeCell ref="B169:E169"/>
    <mergeCell ref="A158:A159"/>
    <mergeCell ref="B159:E159"/>
    <mergeCell ref="B162:G162"/>
    <mergeCell ref="B164:G164"/>
    <mergeCell ref="B152:G152"/>
    <mergeCell ref="B153:I153"/>
    <mergeCell ref="B154:G154"/>
    <mergeCell ref="B155:H155"/>
    <mergeCell ref="B156:G156"/>
    <mergeCell ref="B157:G157"/>
    <mergeCell ref="A149:A151"/>
    <mergeCell ref="B149:H149"/>
    <mergeCell ref="B150:H150"/>
    <mergeCell ref="B151:H151"/>
    <mergeCell ref="B142:G142"/>
    <mergeCell ref="A143:A144"/>
    <mergeCell ref="B144:E144"/>
    <mergeCell ref="B139:G139"/>
    <mergeCell ref="B140:F140"/>
    <mergeCell ref="B141:G141"/>
    <mergeCell ref="B97:G97"/>
    <mergeCell ref="B98:G98"/>
    <mergeCell ref="B99:G99"/>
    <mergeCell ref="B132:I132"/>
    <mergeCell ref="B133:I133"/>
    <mergeCell ref="A134:A136"/>
    <mergeCell ref="B136:H136"/>
    <mergeCell ref="B124:G124"/>
    <mergeCell ref="B125:F125"/>
    <mergeCell ref="B126:G126"/>
    <mergeCell ref="B127:G127"/>
    <mergeCell ref="A128:A129"/>
    <mergeCell ref="B128:G128"/>
    <mergeCell ref="B129:E129"/>
    <mergeCell ref="B131:I131"/>
    <mergeCell ref="B134:G134"/>
    <mergeCell ref="B135:I135"/>
    <mergeCell ref="B78:G78"/>
    <mergeCell ref="B79:G79"/>
    <mergeCell ref="B80:G80"/>
    <mergeCell ref="B95:I95"/>
    <mergeCell ref="B117:I117"/>
    <mergeCell ref="B118:I118"/>
    <mergeCell ref="A119:A121"/>
    <mergeCell ref="B119:G119"/>
    <mergeCell ref="B120:I120"/>
    <mergeCell ref="B121:H121"/>
    <mergeCell ref="B109:I109"/>
    <mergeCell ref="B110:I110"/>
    <mergeCell ref="B111:H111"/>
    <mergeCell ref="B112:G112"/>
    <mergeCell ref="A113:A114"/>
    <mergeCell ref="B114:E114"/>
    <mergeCell ref="B116:I116"/>
    <mergeCell ref="B103:I103"/>
    <mergeCell ref="B104:I104"/>
    <mergeCell ref="A105:A107"/>
    <mergeCell ref="B105:I105"/>
    <mergeCell ref="B106:H106"/>
    <mergeCell ref="B107:H107"/>
    <mergeCell ref="B96:G96"/>
    <mergeCell ref="B73:E73"/>
    <mergeCell ref="B74:E74"/>
    <mergeCell ref="B64:E64"/>
    <mergeCell ref="B66:E66"/>
    <mergeCell ref="B67:I67"/>
    <mergeCell ref="B68:E68"/>
    <mergeCell ref="A100:A101"/>
    <mergeCell ref="B100:G100"/>
    <mergeCell ref="B102:I102"/>
    <mergeCell ref="B85:I85"/>
    <mergeCell ref="B75:I75"/>
    <mergeCell ref="B93:E93"/>
    <mergeCell ref="B94:E94"/>
    <mergeCell ref="B86:G86"/>
    <mergeCell ref="B88:G88"/>
    <mergeCell ref="B89:G89"/>
    <mergeCell ref="B90:E90"/>
    <mergeCell ref="B91:G91"/>
    <mergeCell ref="B92:E92"/>
    <mergeCell ref="B81:G81"/>
    <mergeCell ref="B82:E82"/>
    <mergeCell ref="B83:E83"/>
    <mergeCell ref="B84:E84"/>
    <mergeCell ref="B76:H76"/>
    <mergeCell ref="B63:E63"/>
    <mergeCell ref="B65:I65"/>
    <mergeCell ref="B44:E44"/>
    <mergeCell ref="B56:E56"/>
    <mergeCell ref="B57:I57"/>
    <mergeCell ref="B69:E69"/>
    <mergeCell ref="B70:E70"/>
    <mergeCell ref="B71:G71"/>
    <mergeCell ref="B72:E72"/>
    <mergeCell ref="B55:I55"/>
    <mergeCell ref="B51:G51"/>
    <mergeCell ref="B48:I48"/>
    <mergeCell ref="B49:G49"/>
    <mergeCell ref="B58:E58"/>
    <mergeCell ref="B59:E59"/>
    <mergeCell ref="B60:E60"/>
    <mergeCell ref="B61:G61"/>
    <mergeCell ref="B62:E62"/>
    <mergeCell ref="B33:E33"/>
    <mergeCell ref="B36:I36"/>
    <mergeCell ref="B27:I27"/>
    <mergeCell ref="B28:I28"/>
    <mergeCell ref="B29:I29"/>
    <mergeCell ref="B30:I30"/>
    <mergeCell ref="B35:I35"/>
    <mergeCell ref="B26:I26"/>
    <mergeCell ref="B43:I43"/>
    <mergeCell ref="B38:I38"/>
    <mergeCell ref="B39:G39"/>
    <mergeCell ref="B40:G40"/>
    <mergeCell ref="B41:I41"/>
    <mergeCell ref="B37:I37"/>
    <mergeCell ref="B42:G42"/>
    <mergeCell ref="B24:E24"/>
    <mergeCell ref="B13:I13"/>
    <mergeCell ref="B14:G14"/>
    <mergeCell ref="B15:I15"/>
    <mergeCell ref="B16:H16"/>
    <mergeCell ref="B17:I17"/>
    <mergeCell ref="B18:G18"/>
    <mergeCell ref="B31:G31"/>
    <mergeCell ref="B32:I32"/>
    <mergeCell ref="B195:G195"/>
    <mergeCell ref="A196:A197"/>
    <mergeCell ref="B197:E197"/>
    <mergeCell ref="B170:I170"/>
    <mergeCell ref="B179:I179"/>
    <mergeCell ref="B161:I161"/>
    <mergeCell ref="B146:I146"/>
    <mergeCell ref="B185:I185"/>
    <mergeCell ref="A186:A187"/>
    <mergeCell ref="B186:G186"/>
    <mergeCell ref="B187:H187"/>
    <mergeCell ref="B188:I188"/>
    <mergeCell ref="B189:H189"/>
    <mergeCell ref="B190:I190"/>
    <mergeCell ref="B191:H191"/>
    <mergeCell ref="B192:I192"/>
    <mergeCell ref="B180:C180"/>
    <mergeCell ref="D180:I180"/>
    <mergeCell ref="C181:F181"/>
    <mergeCell ref="B182:H182"/>
    <mergeCell ref="B183:H183"/>
    <mergeCell ref="B184:H184"/>
    <mergeCell ref="B147:I147"/>
    <mergeCell ref="B148:I148"/>
    <mergeCell ref="A52:A53"/>
    <mergeCell ref="B53:E53"/>
    <mergeCell ref="A1:J1"/>
    <mergeCell ref="B2:I2"/>
    <mergeCell ref="B46:I46"/>
    <mergeCell ref="B47:I47"/>
    <mergeCell ref="B50:I50"/>
    <mergeCell ref="B193:H193"/>
    <mergeCell ref="B194:H194"/>
    <mergeCell ref="J180:J184"/>
    <mergeCell ref="B7:G7"/>
    <mergeCell ref="B8:I8"/>
    <mergeCell ref="B9:E9"/>
    <mergeCell ref="B12:I12"/>
    <mergeCell ref="B3:I3"/>
    <mergeCell ref="B4:I4"/>
    <mergeCell ref="B5:I5"/>
    <mergeCell ref="B6:I6"/>
    <mergeCell ref="B11:I11"/>
    <mergeCell ref="B19:I19"/>
    <mergeCell ref="B20:I20"/>
    <mergeCell ref="B21:I21"/>
    <mergeCell ref="B22:G22"/>
    <mergeCell ref="B23:I23"/>
  </mergeCells>
  <pageMargins left="0.31496062992125984" right="0.31496062992125984" top="0.74803149606299213" bottom="0.74803149606299213" header="0.31496062992125984" footer="0.31496062992125984"/>
  <pageSetup paperSize="9" scale="71" orientation="portrait" horizontalDpi="200" verticalDpi="200" r:id="rId1"/>
  <rowBreaks count="2" manualBreakCount="2">
    <brk id="45" max="9" man="1"/>
    <brk id="84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2</vt:i4>
      </vt:variant>
    </vt:vector>
  </HeadingPairs>
  <TitlesOfParts>
    <vt:vector size="5" baseType="lpstr">
      <vt:lpstr>ورقة1</vt:lpstr>
      <vt:lpstr>ورقة2</vt:lpstr>
      <vt:lpstr>ورقة3</vt:lpstr>
      <vt:lpstr>ورقة1!Print_Area</vt:lpstr>
      <vt:lpstr>ورقة2!Print_Area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2015-02-03T10:52:04Z</dcterms:modified>
</cp:coreProperties>
</file>